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privat\corporatebrokerage\Reporting Hebdomadaire\COMMERZBANK\"/>
    </mc:Choice>
  </mc:AlternateContent>
  <xr:revisionPtr revIDLastSave="0" documentId="13_ncr:1_{58C1B744-BD7B-44CE-BB64-925923520F81}" xr6:coauthVersionLast="47" xr6:coauthVersionMax="47" xr10:uidLastSave="{00000000-0000-0000-0000-000000000000}"/>
  <bookViews>
    <workbookView xWindow="-110" yWindow="-110" windowWidth="19420" windowHeight="11620" tabRatio="796" activeTab="1" xr2:uid="{00000000-000D-0000-FFFF-FFFF00000000}"/>
  </bookViews>
  <sheets>
    <sheet name="Programme" sheetId="1" r:id="rId1"/>
    <sheet name="Weekly totals" sheetId="2" r:id="rId2"/>
    <sheet name="Daily totals" sheetId="3" r:id="rId3"/>
    <sheet name="Details 03 Mar 2025" sheetId="4" r:id="rId4"/>
    <sheet name="Details 04 Mar 2025" sheetId="5" r:id="rId5"/>
    <sheet name="Details 05 Mar 2025" sheetId="6" r:id="rId6"/>
    <sheet name="Details 06 Mar 2025" sheetId="7" r:id="rId7"/>
    <sheet name="Details 07 Mar 2025" sheetId="8" r:id="rId8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R_PAGE_ANCHOR_0_1" localSheetId="4">'Details 04 Mar 2025'!$A$1</definedName>
    <definedName name="JR_PAGE_ANCHOR_0_1" localSheetId="5">'Details 05 Mar 2025'!$A$1</definedName>
    <definedName name="JR_PAGE_ANCHOR_0_1" localSheetId="6">'Details 06 Mar 2025'!$A$1</definedName>
    <definedName name="JR_PAGE_ANCHOR_0_1" localSheetId="7">'Details 07 Mar 2025'!$A$1</definedName>
    <definedName name="JR_PAGE_ANCHOR_0_1">'Details 03 Mar 2025'!$A$1</definedName>
    <definedName name="JR_PAGE_ANCHOR_0_2">#REF!</definedName>
    <definedName name="JR_PAGE_ANCHOR_0_3">#REF!</definedName>
    <definedName name="JR_PAGE_ANCHOR_0_4">#REF!</definedName>
    <definedName name="JR_PAGE_ANCHOR_0_5">#REF!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G13" i="2" l="1"/>
  <c r="F9" i="2"/>
  <c r="B12" i="3" l="1"/>
  <c r="E12" i="3" s="1"/>
  <c r="B11" i="3"/>
  <c r="E11" i="3" s="1"/>
  <c r="B8" i="3"/>
  <c r="E8" i="3" s="1"/>
  <c r="B9" i="3"/>
  <c r="E9" i="3" s="1"/>
  <c r="B10" i="3"/>
  <c r="E10" i="3" s="1"/>
  <c r="D9" i="3" l="1"/>
  <c r="D8" i="3"/>
  <c r="D10" i="3"/>
  <c r="D11" i="3"/>
  <c r="D12" i="3"/>
  <c r="C5" i="2" l="1"/>
  <c r="A8" i="3"/>
  <c r="B5" i="3" s="1"/>
  <c r="A7" i="5"/>
  <c r="A7" i="6" s="1"/>
  <c r="A7" i="7" s="1"/>
  <c r="A7" i="8" s="1"/>
  <c r="A8" i="5"/>
  <c r="A8" i="6" s="1"/>
  <c r="A8" i="7" s="1"/>
  <c r="A8" i="8" s="1"/>
  <c r="A9" i="5"/>
  <c r="A9" i="6" s="1"/>
  <c r="A9" i="7" s="1"/>
  <c r="A9" i="8" s="1"/>
  <c r="A6" i="5"/>
  <c r="B1" i="5" s="1"/>
  <c r="B1" i="4"/>
  <c r="E13" i="3"/>
  <c r="D13" i="3"/>
  <c r="C13" i="3"/>
  <c r="B13" i="3"/>
  <c r="E11" i="1"/>
  <c r="E12" i="1" s="1"/>
  <c r="F13" i="2"/>
  <c r="E13" i="2"/>
  <c r="C11" i="1" s="1"/>
  <c r="D13" i="2"/>
  <c r="B11" i="1" s="1"/>
  <c r="A9" i="3" l="1"/>
  <c r="A6" i="6"/>
  <c r="B12" i="1"/>
  <c r="C12" i="1" s="1"/>
  <c r="D11" i="1"/>
  <c r="A6" i="7" l="1"/>
  <c r="B1" i="6"/>
  <c r="A10" i="3"/>
  <c r="B1" i="7" l="1"/>
  <c r="A6" i="8"/>
  <c r="A11" i="3"/>
  <c r="B1" i="8" l="1"/>
  <c r="E5" i="2"/>
  <c r="A12" i="3"/>
  <c r="D5" i="3" s="1"/>
</calcChain>
</file>

<file path=xl/sharedStrings.xml><?xml version="1.0" encoding="utf-8"?>
<sst xmlns="http://schemas.openxmlformats.org/spreadsheetml/2006/main" count="134" uniqueCount="38">
  <si>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</si>
  <si>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</si>
  <si>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</si>
  <si>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</si>
  <si>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</si>
  <si>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</si>
  <si>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</si>
  <si>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</si>
  <si>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</si>
  <si>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</si>
  <si>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</si>
  <si>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</si>
  <si>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</si>
  <si>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</si>
  <si>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</si>
  <si>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</si>
  <si>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</si>
  <si>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</si>
  <si>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</si>
  <si>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</si>
  <si>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</si>
  <si>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</si>
  <si>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</si>
  <si>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</si>
  <si>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</si>
  <si>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</si>
  <si>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</si>
  <si>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</si>
  <si>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</si>
  <si>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</si>
  <si>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</si>
  <si>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</si>
  <si>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</si>
  <si>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</si>
  <si>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 I</t>
  </si>
  <si>
    <t xml:space="preserve">      For the Share Buyback 2025 I, the quota “Percentage of share capital” is calculated on the basis of the shares outstanding as of 31/12/2024 (1,184,669,009 shares)</t>
  </si>
  <si>
    <t>(1) For the Share Buyback 2025 I, the quota “Percentage of share capital” is calculated on the basis of the shares outstanding as of 31 December 2024 (1,184,669,009 shares).</t>
  </si>
  <si>
    <r>
      <t>(1) For the</t>
    </r>
    <r>
      <rPr>
        <sz val="10"/>
        <rFont val="Arial"/>
        <family val="2"/>
        <scheme val="minor"/>
      </rPr>
      <t xml:space="preserve"> Share Buyback 2025 I, the quota “Percentage of share capital” is calculated on the basis of the shares outstanding as of 31 December 2024 (1,184,669,009 shares).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</si>
</sst>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  <numFmt numFmtId="170" formatCode="#,##0.###"/>
  </numFmts>
  <fonts count="21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1" fillId="0" borderId="0"/>
    <xf numFmtId="9" fontId="3" fillId="0" borderId="0"/>
    <xf numFmtId="0" fontId="8" fillId="0" borderId="0"/>
    <xf numFmtId="168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0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0" fontId="13" fillId="4" borderId="3" xfId="0" applyFont="1" applyFill="1" applyBorder="1">
      <alignment vertical="center"/>
    </xf>
    <xf numFmtId="0" fontId="0" fillId="0" borderId="4" xfId="0" applyBorder="1" applyAlignment="1">
      <alignment horizontal="left" vertical="center"/>
    </xf>
    <xf numFmtId="165" fontId="0" fillId="0" borderId="4" xfId="1" applyNumberFormat="1" applyFont="1" applyBorder="1" applyAlignment="1">
      <alignment horizontal="right" vertical="center" indent="3"/>
    </xf>
    <xf numFmtId="166" fontId="0" fillId="0" borderId="4" xfId="0" applyNumberFormat="1" applyBorder="1" applyAlignment="1">
      <alignment horizontal="right" vertical="center" indent="3"/>
    </xf>
    <xf numFmtId="10" fontId="0" fillId="0" borderId="4" xfId="5" applyNumberFormat="1" applyFont="1" applyBorder="1" applyAlignment="1">
      <alignment horizontal="right" vertical="center" indent="3"/>
    </xf>
    <xf numFmtId="0" fontId="10" fillId="0" borderId="3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indent="3"/>
    </xf>
    <xf numFmtId="166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2" fillId="2" borderId="0" xfId="0" applyFont="1" applyFill="1" applyAlignment="1">
      <alignment horizontal="left" vertical="center" wrapText="1"/>
    </xf>
    <xf numFmtId="0" fontId="12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5" xfId="0" applyFont="1" applyFill="1" applyBorder="1">
      <alignment vertical="center"/>
    </xf>
    <xf numFmtId="165" fontId="6" fillId="3" borderId="6" xfId="0" applyNumberFormat="1" applyFont="1" applyFill="1" applyBorder="1" applyAlignment="1">
      <alignment horizontal="right" vertical="center"/>
    </xf>
    <xf numFmtId="166" fontId="6" fillId="3" borderId="6" xfId="0" applyNumberFormat="1" applyFont="1" applyFill="1" applyBorder="1">
      <alignment vertical="center"/>
    </xf>
    <xf numFmtId="10" fontId="6" fillId="3" borderId="6" xfId="0" applyNumberFormat="1" applyFont="1" applyFill="1" applyBorder="1">
      <alignment vertical="center"/>
    </xf>
    <xf numFmtId="165" fontId="6" fillId="3" borderId="6" xfId="0" applyNumberFormat="1" applyFont="1" applyFill="1" applyBorder="1">
      <alignment vertical="center"/>
    </xf>
    <xf numFmtId="165" fontId="2" fillId="3" borderId="5" xfId="0" applyNumberFormat="1" applyFont="1" applyFill="1" applyBorder="1">
      <alignment vertical="center"/>
    </xf>
    <xf numFmtId="166" fontId="2" fillId="3" borderId="5" xfId="0" applyNumberFormat="1" applyFont="1" applyFill="1" applyBorder="1">
      <alignment vertical="center"/>
    </xf>
    <xf numFmtId="167" fontId="2" fillId="3" borderId="5" xfId="0" applyNumberFormat="1" applyFont="1" applyFill="1" applyBorder="1">
      <alignment vertical="center"/>
    </xf>
    <xf numFmtId="164" fontId="9" fillId="3" borderId="4" xfId="0" applyNumberFormat="1" applyFont="1" applyFill="1" applyBorder="1" applyAlignment="1">
      <alignment horizontal="left" vertical="center"/>
    </xf>
    <xf numFmtId="165" fontId="9" fillId="3" borderId="4" xfId="1" applyNumberFormat="1" applyFont="1" applyFill="1" applyBorder="1" applyAlignment="1">
      <alignment vertical="center"/>
    </xf>
    <xf numFmtId="0" fontId="9" fillId="3" borderId="4" xfId="0" applyFont="1" applyFill="1" applyBorder="1">
      <alignment vertical="center"/>
    </xf>
    <xf numFmtId="10" fontId="9" fillId="3" borderId="4" xfId="5" applyNumberFormat="1" applyFont="1" applyFill="1" applyBorder="1" applyAlignment="1">
      <alignment vertical="center"/>
    </xf>
    <xf numFmtId="165" fontId="9" fillId="3" borderId="4" xfId="1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>
      <alignment vertical="center"/>
    </xf>
    <xf numFmtId="10" fontId="2" fillId="3" borderId="5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>
      <alignment vertical="center"/>
    </xf>
    <xf numFmtId="10" fontId="9" fillId="0" borderId="0" xfId="0" applyNumberFormat="1" applyFont="1">
      <alignment vertical="center"/>
    </xf>
    <xf numFmtId="165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5" fillId="6" borderId="0" xfId="25" applyFont="1" applyFill="1" applyAlignment="1">
      <alignment horizontal="left" vertical="top" wrapText="1"/>
    </xf>
    <xf numFmtId="14" fontId="16" fillId="6" borderId="0" xfId="25" applyNumberFormat="1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5" fillId="6" borderId="0" xfId="25" applyFont="1" applyFill="1" applyAlignment="1">
      <alignment horizontal="left" vertical="center" wrapText="1"/>
    </xf>
    <xf numFmtId="0" fontId="18" fillId="6" borderId="8" xfId="25" applyFont="1" applyFill="1" applyBorder="1" applyAlignment="1">
      <alignment horizontal="center" vertical="center" wrapText="1"/>
    </xf>
    <xf numFmtId="14" fontId="19" fillId="6" borderId="8" xfId="25" applyNumberFormat="1" applyFont="1" applyFill="1" applyBorder="1" applyAlignment="1">
      <alignment horizontal="center" vertical="center" wrapText="1"/>
    </xf>
    <xf numFmtId="169" fontId="19" fillId="6" borderId="8" xfId="25" applyNumberFormat="1" applyFont="1" applyFill="1" applyBorder="1" applyAlignment="1">
      <alignment horizontal="center" vertical="center" wrapText="1"/>
    </xf>
    <xf numFmtId="0" fontId="19" fillId="6" borderId="8" xfId="25" applyFont="1" applyFill="1" applyBorder="1" applyAlignment="1">
      <alignment horizontal="center" vertical="center" wrapText="1"/>
    </xf>
    <xf numFmtId="0" fontId="19" fillId="6" borderId="0" xfId="25" applyFont="1" applyFill="1" applyAlignment="1">
      <alignment horizontal="left" wrapText="1"/>
    </xf>
    <xf numFmtId="0" fontId="20" fillId="0" borderId="4" xfId="26" applyBorder="1">
      <alignment vertical="center"/>
    </xf>
    <xf numFmtId="0" fontId="20" fillId="0" borderId="0" xfId="26">
      <alignment vertical="center"/>
    </xf>
    <xf numFmtId="0" fontId="15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14" fontId="19" fillId="6" borderId="0" xfId="25" applyNumberFormat="1" applyFont="1" applyFill="1" applyAlignment="1">
      <alignment horizontal="center" vertical="center" wrapText="1"/>
    </xf>
    <xf numFmtId="0" fontId="19" fillId="6" borderId="0" xfId="25" applyFont="1" applyFill="1" applyAlignment="1">
      <alignment horizontal="center" vertical="center" wrapText="1"/>
    </xf>
    <xf numFmtId="3" fontId="19" fillId="6" borderId="0" xfId="25" applyNumberFormat="1" applyFont="1" applyFill="1" applyAlignment="1">
      <alignment horizontal="center" vertical="center" wrapText="1"/>
    </xf>
    <xf numFmtId="170" fontId="19" fillId="6" borderId="0" xfId="25" applyNumberFormat="1" applyFont="1" applyFill="1" applyAlignment="1">
      <alignment horizontal="center" vertical="center" wrapText="1"/>
    </xf>
    <xf numFmtId="0" fontId="19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0" fontId="18" fillId="6" borderId="8" xfId="25" applyFont="1" applyFill="1" applyBorder="1" applyAlignment="1">
      <alignment horizontal="center" vertical="center" wrapText="1"/>
    </xf>
    <xf numFmtId="0" fontId="20" fillId="0" borderId="0" xfId="26" quotePrefix="1">
      <alignment vertical="center"/>
    </xf>
    <xf numFmtId="10" fontId="3" fillId="0" borderId="0" xfId="5" applyNumberFormat="1"/>
    <xf numFmtId="164" fontId="9" fillId="3" borderId="0" xfId="0" applyNumberFormat="1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right" vertical="center"/>
    </xf>
    <xf numFmtId="166" fontId="9" fillId="3" borderId="0" xfId="0" applyNumberFormat="1" applyFont="1" applyFill="1">
      <alignment vertical="center"/>
    </xf>
    <xf numFmtId="10" fontId="9" fillId="3" borderId="0" xfId="0" applyNumberFormat="1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0" fontId="7" fillId="0" borderId="0" xfId="3" applyAlignment="1">
      <alignment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vertical="center" wrapText="1"/>
    </xf>
    <xf numFmtId="0" fontId="7" fillId="0" borderId="0" xfId="3" applyAlignment="1">
      <alignment horizontal="left" vertical="center" wrapText="1"/>
    </xf>
    <xf numFmtId="21" fontId="19" fillId="6" borderId="0" xfId="25" applyNumberFormat="1" applyFont="1" applyFill="1" applyAlignment="1">
      <alignment horizontal="center" vertical="center" wrapText="1"/>
    </xf>
    <xf numFmtId="3" fontId="19" fillId="6" borderId="9" xfId="25" applyNumberFormat="1" applyFont="1" applyFill="1" applyBorder="1" applyAlignment="1">
      <alignment horizontal="center" vertical="center" wrapText="1"/>
    </xf>
    <xf numFmtId="3" fontId="19" fillId="6" borderId="10" xfId="25" applyNumberFormat="1" applyFont="1" applyFill="1" applyBorder="1" applyAlignment="1">
      <alignment horizontal="center" vertical="center" wrapText="1"/>
    </xf>
    <xf numFmtId="0" fontId="17" fillId="6" borderId="0" xfId="25" applyFont="1" applyFill="1" applyAlignment="1">
      <alignment horizontal="left" vertical="top" wrapText="1"/>
    </xf>
    <xf numFmtId="0" fontId="19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0" fontId="18" fillId="6" borderId="8" xfId="25" applyFont="1" applyFill="1" applyBorder="1" applyAlignment="1">
      <alignment horizontal="center" vertical="center" wrapText="1"/>
    </xf>
  </cellXfs>
  <cellStyles count="27">
    <cellStyle name="Komma 2" xfId="7" xr:uid="{00000000-0005-0000-0000-00000D000000}"/>
    <cellStyle name="Komma 3" xfId="15" xr:uid="{00000000-0005-0000-0000-000015000000}"/>
    <cellStyle name="Lien hypertexte" xfId="26" builtinId="8"/>
    <cellStyle name="Milliers" xfId="1" builtinId="3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ourcentage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17227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1085684</xdr:colOff>
      <xdr:row>0</xdr:row>
      <xdr:rowOff>398617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628732</xdr:colOff>
      <xdr:row>1</xdr:row>
      <xdr:rowOff>59444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2" totalsRowShown="0" headerRowDxfId="17">
  <autoFilter ref="A7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1">
      <calculatedColumnFormula>TABLE1[[#This Row],[Numbers of shares acquired]]/shares</calculatedColumnFormula>
    </tableColumn>
    <tableColumn id="7" xr3:uid="{00000000-0010-0000-0000-000007000000}" name="Purchased volume_x000a_(in EUR)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>
      <calculatedColumnFormula>TABLE2[[#This Row],[Numbers of shares acquired]]/1184669009</calculatedColumnFormula>
    </tableColumn>
    <tableColumn id="5" xr3:uid="{00000000-0010-0000-0100-000005000000}" name="Purchased volume_x000a_(in EUR)" dataDxfId="1">
      <calculatedColumnFormula>TABLE2[[#This Row],[Numbers of shares acquired]]*TABLE2[[#This Row],[Average price 
(in EUR)]]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8"/>
  <sheetViews>
    <sheetView showGridLines="0" view="pageLayout" zoomScale="85" zoomScaleNormal="100" zoomScalePageLayoutView="85" workbookViewId="0">
      <selection activeCell="B12" sqref="B12"/>
    </sheetView>
  </sheetViews>
  <sheetFormatPr baseColWidth="10" defaultColWidth="10.6328125" defaultRowHeight="12.5"/>
  <cols>
    <col min="1" max="1" width="24.08984375" style="2" customWidth="1"/>
    <col min="2" max="2" width="19.90625" style="2" customWidth="1"/>
    <col min="3" max="3" width="25.08984375" style="2" customWidth="1"/>
    <col min="4" max="4" width="21.453125" style="2" customWidth="1"/>
    <col min="5" max="5" width="22.08984375" style="2" customWidth="1"/>
    <col min="6" max="6" width="19.90625" style="2" hidden="1" customWidth="1"/>
    <col min="7" max="7" width="11" bestFit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8" t="s">
        <v>3</v>
      </c>
      <c r="B7" s="9" t="s">
        <v>4</v>
      </c>
      <c r="C7" s="9" t="s">
        <v>5</v>
      </c>
      <c r="D7" s="9" t="s">
        <v>32</v>
      </c>
      <c r="E7" s="9" t="s">
        <v>6</v>
      </c>
      <c r="F7" s="10" t="s">
        <v>7</v>
      </c>
    </row>
    <row r="8" spans="1:6" ht="15.75" customHeight="1">
      <c r="A8" s="11" t="s">
        <v>8</v>
      </c>
      <c r="B8" s="12">
        <v>12134305</v>
      </c>
      <c r="C8" s="13">
        <v>10.0541</v>
      </c>
      <c r="D8" s="14">
        <v>9.6891691882320576E-3</v>
      </c>
      <c r="E8" s="12">
        <v>121999999</v>
      </c>
      <c r="F8" s="15">
        <v>1252357634</v>
      </c>
    </row>
    <row r="9" spans="1:6" ht="15.75" customHeight="1">
      <c r="A9" s="11" t="s">
        <v>9</v>
      </c>
      <c r="B9" s="12">
        <v>55554320</v>
      </c>
      <c r="C9" s="13">
        <v>10.7965</v>
      </c>
      <c r="D9" s="14">
        <v>4.4793803423125257E-2</v>
      </c>
      <c r="E9" s="12">
        <v>599789998</v>
      </c>
      <c r="F9" s="15">
        <v>1240223329</v>
      </c>
    </row>
    <row r="10" spans="1:6" ht="15.75" customHeight="1">
      <c r="A10" s="11" t="s">
        <v>10</v>
      </c>
      <c r="B10" s="12">
        <v>38837806</v>
      </c>
      <c r="C10" s="13">
        <v>15.445774506845211</v>
      </c>
      <c r="D10" s="14">
        <v>3.2659367051949273E-2</v>
      </c>
      <c r="E10" s="12">
        <v>599879993.81659997</v>
      </c>
      <c r="F10" s="15">
        <v>1184669009</v>
      </c>
    </row>
    <row r="11" spans="1:6" ht="15.75" customHeight="1">
      <c r="A11" s="11" t="s">
        <v>34</v>
      </c>
      <c r="B11" s="12">
        <f>'Weekly totals'!D13</f>
        <v>10857936</v>
      </c>
      <c r="C11" s="13">
        <f>'Weekly totals'!E13</f>
        <v>20.630049522367784</v>
      </c>
      <c r="D11" s="14">
        <f>B11/shares</f>
        <v>9.1653752377344414E-3</v>
      </c>
      <c r="E11" s="12">
        <f>'Weekly totals'!G13</f>
        <v>223999757.39069998</v>
      </c>
      <c r="F11" s="15">
        <v>1184669009</v>
      </c>
    </row>
    <row r="12" spans="1:6" ht="17.149999999999999" customHeight="1" thickBot="1">
      <c r="A12" s="4" t="s">
        <v>11</v>
      </c>
      <c r="B12" s="16">
        <f>SUBTOTAL(109,$B$8:$B$11)</f>
        <v>117384367</v>
      </c>
      <c r="C12" s="17">
        <f>$E$12/$B$12</f>
        <v>13.167594524808399</v>
      </c>
      <c r="D12" s="18"/>
      <c r="E12" s="16">
        <f>SUBTOTAL(109,$E$8:$E$11)</f>
        <v>1545669748.2072997</v>
      </c>
      <c r="F12" s="3"/>
    </row>
    <row r="13" spans="1:6" ht="13.5" customHeight="1" thickTop="1"/>
    <row r="15" spans="1:6">
      <c r="A15" s="75" t="s">
        <v>12</v>
      </c>
      <c r="B15" s="76"/>
      <c r="C15" s="76"/>
      <c r="D15" s="76"/>
      <c r="E15" s="76"/>
    </row>
    <row r="16" spans="1:6">
      <c r="A16" s="75" t="s">
        <v>13</v>
      </c>
      <c r="B16" s="76"/>
      <c r="C16" s="76"/>
      <c r="D16" s="76"/>
      <c r="E16" s="76"/>
    </row>
    <row r="17" spans="1:5">
      <c r="A17" s="75" t="s">
        <v>14</v>
      </c>
      <c r="B17" s="76"/>
      <c r="C17" s="76"/>
      <c r="D17" s="76"/>
      <c r="E17" s="76"/>
    </row>
    <row r="18" spans="1:5">
      <c r="A18" s="75" t="s">
        <v>35</v>
      </c>
      <c r="B18" s="77"/>
      <c r="C18" s="77"/>
      <c r="D18" s="77"/>
      <c r="E18" s="77"/>
    </row>
  </sheetData>
  <mergeCells count="4">
    <mergeCell ref="A17:E17"/>
    <mergeCell ref="A16:E16"/>
    <mergeCell ref="A15:E15"/>
    <mergeCell ref="A18:E18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G24"/>
  <sheetViews>
    <sheetView showGridLines="0" tabSelected="1" view="pageLayout" zoomScaleNormal="100" workbookViewId="0">
      <selection activeCell="D11" sqref="D11"/>
    </sheetView>
  </sheetViews>
  <sheetFormatPr baseColWidth="10" defaultColWidth="10.6328125" defaultRowHeight="12.5"/>
  <cols>
    <col min="1" max="1" width="10" style="2" customWidth="1"/>
    <col min="2" max="2" width="1.6328125" style="2" customWidth="1"/>
    <col min="3" max="3" width="10" style="2" customWidth="1"/>
    <col min="4" max="4" width="16.36328125" style="2" customWidth="1"/>
    <col min="5" max="5" width="13.54296875" style="2" customWidth="1"/>
    <col min="6" max="6" width="14.90625" style="2" customWidth="1"/>
    <col min="7" max="7" width="20.08984375" style="2" customWidth="1"/>
  </cols>
  <sheetData>
    <row r="1" spans="1:7" ht="45.75" customHeight="1"/>
    <row r="2" spans="1:7" ht="20.25" customHeight="1">
      <c r="A2" s="1" t="s">
        <v>34</v>
      </c>
      <c r="B2" s="1"/>
      <c r="C2" s="1"/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/>
      <c r="C5" s="5">
        <f>'Details 03 Mar 2025'!A6</f>
        <v>45719</v>
      </c>
      <c r="D5" s="6" t="s">
        <v>16</v>
      </c>
      <c r="E5" s="5">
        <f>'Details 07 Mar 2025'!A6</f>
        <v>45723</v>
      </c>
    </row>
    <row r="6" spans="1:7">
      <c r="A6" s="5"/>
      <c r="B6" s="5"/>
      <c r="C6" s="5"/>
    </row>
    <row r="7" spans="1:7" ht="33" customHeight="1">
      <c r="A7" s="20" t="s">
        <v>3</v>
      </c>
      <c r="B7" s="8" t="s">
        <v>17</v>
      </c>
      <c r="C7" s="21" t="s">
        <v>18</v>
      </c>
      <c r="D7" s="19" t="s">
        <v>4</v>
      </c>
      <c r="E7" s="9" t="s">
        <v>5</v>
      </c>
      <c r="F7" s="9" t="s">
        <v>32</v>
      </c>
      <c r="G7" s="9" t="s">
        <v>6</v>
      </c>
    </row>
    <row r="8" spans="1:7" ht="15.75" customHeight="1">
      <c r="A8" s="30">
        <v>45702</v>
      </c>
      <c r="B8" s="30" t="s">
        <v>16</v>
      </c>
      <c r="C8" s="30">
        <v>45702</v>
      </c>
      <c r="D8" s="34">
        <v>715156</v>
      </c>
      <c r="E8" s="35">
        <v>19.5761</v>
      </c>
      <c r="F8" s="33">
        <v>6.0367579008728848E-4</v>
      </c>
      <c r="G8" s="31">
        <v>13999965.3716</v>
      </c>
    </row>
    <row r="9" spans="1:7" ht="15.75" customHeight="1">
      <c r="A9" s="41">
        <v>45705</v>
      </c>
      <c r="B9" s="41" t="s">
        <v>16</v>
      </c>
      <c r="C9" s="41">
        <v>45709</v>
      </c>
      <c r="D9" s="42">
        <v>3552264</v>
      </c>
      <c r="E9" s="43">
        <v>19.7057</v>
      </c>
      <c r="F9" s="44">
        <f>TABLE1[[#This Row],[Numbers of shares acquired]]/1184669009</f>
        <v>2.9985286801741599E-3</v>
      </c>
      <c r="G9" s="45">
        <v>69999896.700000003</v>
      </c>
    </row>
    <row r="10" spans="1:7" ht="15.75" customHeight="1">
      <c r="A10" s="41">
        <v>45712</v>
      </c>
      <c r="B10" s="41" t="s">
        <v>16</v>
      </c>
      <c r="C10" s="41">
        <v>45716</v>
      </c>
      <c r="D10" s="42">
        <v>3432251</v>
      </c>
      <c r="E10" s="43">
        <v>20.3948</v>
      </c>
      <c r="F10" s="44">
        <f>TABLE1[[#This Row],[Numbers of shares acquired]]/1184669009</f>
        <v>2.8972235906611784E-3</v>
      </c>
      <c r="G10" s="45">
        <v>69999905.349999994</v>
      </c>
    </row>
    <row r="11" spans="1:7" ht="15.75" customHeight="1">
      <c r="A11" s="70">
        <v>45719</v>
      </c>
      <c r="B11" s="41" t="s">
        <v>16</v>
      </c>
      <c r="C11" s="70">
        <v>45723</v>
      </c>
      <c r="D11" s="71">
        <v>3158265</v>
      </c>
      <c r="E11" s="72">
        <v>22.164064753622636</v>
      </c>
      <c r="F11" s="73">
        <f>TABLE1[[#This Row],[Numbers of shares acquired]]/shares</f>
        <v>2.6659471768118144E-3</v>
      </c>
      <c r="G11" s="74">
        <v>69999989.969099998</v>
      </c>
    </row>
    <row r="12" spans="1:7" ht="15.75" customHeight="1">
      <c r="A12" s="41"/>
      <c r="B12" s="41"/>
      <c r="C12" s="41"/>
      <c r="D12" s="42"/>
      <c r="E12" s="43"/>
      <c r="F12" s="44"/>
      <c r="G12" s="45"/>
    </row>
    <row r="13" spans="1:7" ht="17.149999999999999" customHeight="1" thickBot="1">
      <c r="A13" s="22" t="s">
        <v>11</v>
      </c>
      <c r="B13" s="22"/>
      <c r="C13" s="22"/>
      <c r="D13" s="23">
        <f>SUBTOTAL(109,TABLE1[Numbers of shares acquired])</f>
        <v>10857936</v>
      </c>
      <c r="E13" s="24">
        <f>SUBTOTAL(109,TABLE1[Purchased volume
(in EUR)])/SUBTOTAL(109,TABLE1[Numbers of shares acquired])</f>
        <v>20.630049522367784</v>
      </c>
      <c r="F13" s="25">
        <f>SUBTOTAL(109,TABLE1[Numbers of shares acquired])/shares</f>
        <v>9.1653752377344414E-3</v>
      </c>
      <c r="G13" s="26">
        <f>SUBTOTAL(9,TABLE1[Purchased volume
(in EUR)])</f>
        <v>223999757.39069998</v>
      </c>
    </row>
    <row r="14" spans="1:7" ht="13.5" customHeight="1" thickTop="1"/>
    <row r="15" spans="1:7" ht="12.75" customHeight="1"/>
    <row r="16" spans="1:7" ht="30" customHeight="1">
      <c r="A16" s="78" t="s">
        <v>37</v>
      </c>
      <c r="B16" s="78"/>
      <c r="C16" s="78"/>
      <c r="D16" s="78"/>
      <c r="E16" s="78"/>
      <c r="F16" s="78"/>
      <c r="G16" s="78"/>
    </row>
    <row r="17" spans="1:7" ht="12.75" customHeight="1">
      <c r="A17" s="39"/>
    </row>
    <row r="18" spans="1:7" ht="12.75" customHeight="1"/>
    <row r="19" spans="1:7" ht="12.75" customHeight="1">
      <c r="D19" s="7"/>
    </row>
    <row r="20" spans="1:7" ht="12.75" customHeight="1"/>
    <row r="21" spans="1:7" ht="12.75" customHeight="1"/>
    <row r="22" spans="1:7" ht="12.75" customHeight="1">
      <c r="A22" s="39"/>
      <c r="B22" s="39"/>
      <c r="C22" s="39"/>
      <c r="D22" s="39"/>
      <c r="E22" s="39"/>
      <c r="F22" s="39"/>
      <c r="G22" s="39"/>
    </row>
    <row r="23" spans="1:7" ht="12.75" customHeight="1">
      <c r="A23" s="39"/>
      <c r="B23" s="39"/>
      <c r="C23" s="39"/>
      <c r="D23" s="39"/>
      <c r="E23" s="39"/>
      <c r="F23" s="39"/>
      <c r="G23" s="39"/>
    </row>
    <row r="24" spans="1:7" ht="12.75" customHeight="1">
      <c r="A24" s="39"/>
      <c r="B24" s="39"/>
      <c r="C24" s="39"/>
      <c r="D24" s="39"/>
      <c r="E24" s="39"/>
      <c r="F24" s="39"/>
      <c r="G24" s="39"/>
    </row>
  </sheetData>
  <mergeCells count="1">
    <mergeCell ref="A16:G16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Footer>&amp;LCommerzbank AG Investor Relations&amp;C&amp;G
&amp;R&amp;P | &amp;N</firstFooter>
  </headerFooter>
  <ignoredErrors>
    <ignoredError sqref="E8:F8 E9:F9 E10:F10 E11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F21"/>
  <sheetViews>
    <sheetView showGridLines="0" view="pageLayout" zoomScaleNormal="100" workbookViewId="0">
      <selection activeCell="C8" sqref="C8:C12"/>
    </sheetView>
  </sheetViews>
  <sheetFormatPr baseColWidth="10" defaultColWidth="10.6328125" defaultRowHeight="12.5"/>
  <cols>
    <col min="1" max="1" width="12.36328125" style="2" customWidth="1"/>
    <col min="2" max="2" width="15.6328125" style="2" customWidth="1"/>
    <col min="3" max="3" width="14.08984375" style="2" customWidth="1"/>
    <col min="4" max="4" width="15.08984375" style="2" customWidth="1"/>
    <col min="5" max="5" width="17.6328125" style="2" customWidth="1"/>
    <col min="6" max="6" width="11.453125" style="2" customWidth="1"/>
  </cols>
  <sheetData>
    <row r="1" spans="1:6" ht="24.75" customHeight="1"/>
    <row r="2" spans="1:6" ht="20.25" customHeight="1">
      <c r="A2" s="1" t="s">
        <v>34</v>
      </c>
    </row>
    <row r="3" spans="1:6">
      <c r="A3" t="s">
        <v>1</v>
      </c>
    </row>
    <row r="4" spans="1:6">
      <c r="A4" t="s">
        <v>2</v>
      </c>
    </row>
    <row r="5" spans="1:6">
      <c r="A5" s="5" t="s">
        <v>15</v>
      </c>
      <c r="B5" s="5">
        <f>A8</f>
        <v>45719</v>
      </c>
      <c r="C5" s="6" t="s">
        <v>16</v>
      </c>
      <c r="D5" s="5">
        <f>A12</f>
        <v>45723</v>
      </c>
    </row>
    <row r="6" spans="1:6">
      <c r="A6" s="5"/>
      <c r="C6" s="5"/>
    </row>
    <row r="7" spans="1:6" ht="33" customHeight="1">
      <c r="A7" s="36" t="s">
        <v>3</v>
      </c>
      <c r="B7" s="36" t="s">
        <v>4</v>
      </c>
      <c r="C7" s="36" t="s">
        <v>5</v>
      </c>
      <c r="D7" s="9" t="s">
        <v>32</v>
      </c>
      <c r="E7" s="36" t="s">
        <v>6</v>
      </c>
      <c r="F7" s="37" t="s">
        <v>19</v>
      </c>
    </row>
    <row r="8" spans="1:6" ht="14.25" customHeight="1">
      <c r="A8" s="30">
        <f>'Details 03 Mar 2025'!A6</f>
        <v>45719</v>
      </c>
      <c r="B8" s="31">
        <f>SUM('Details 03 Mar 2025'!B6:C9)</f>
        <v>680407</v>
      </c>
      <c r="C8" s="32">
        <v>20.575900000000001</v>
      </c>
      <c r="D8" s="69">
        <f>TABLE2[[#This Row],[Numbers of shares acquired]]/1184669009</f>
        <v>5.743435464512941E-4</v>
      </c>
      <c r="E8" s="31">
        <f>TABLE2[[#This Row],[Numbers of shares acquired]]*TABLE2[[#This Row],[Average price 
(in EUR)]]</f>
        <v>13999986.3913</v>
      </c>
      <c r="F8" s="57" t="s">
        <v>33</v>
      </c>
    </row>
    <row r="9" spans="1:6" ht="14.25" customHeight="1">
      <c r="A9" s="30">
        <f>'Details 04 Mar 2025'!A6</f>
        <v>45720</v>
      </c>
      <c r="B9" s="45">
        <f>SUM('Details 04 Mar 2025'!B6:C9)</f>
        <v>658730</v>
      </c>
      <c r="C9" s="43">
        <v>21.253</v>
      </c>
      <c r="D9" s="69">
        <f>TABLE2[[#This Row],[Numbers of shares acquired]]/1184669009</f>
        <v>5.5604560851646282E-4</v>
      </c>
      <c r="E9" s="31">
        <f>TABLE2[[#This Row],[Numbers of shares acquired]]*TABLE2[[#This Row],[Average price 
(in EUR)]]</f>
        <v>13999988.689999999</v>
      </c>
      <c r="F9" s="58" t="s">
        <v>33</v>
      </c>
    </row>
    <row r="10" spans="1:6" ht="14.25" customHeight="1">
      <c r="A10" s="30">
        <f>'Details 05 Mar 2025'!A6</f>
        <v>45721</v>
      </c>
      <c r="B10" s="45">
        <f>SUM('Details 05 Mar 2025'!B6:C9)</f>
        <v>619595</v>
      </c>
      <c r="C10" s="46">
        <v>22.595400000000001</v>
      </c>
      <c r="D10" s="69">
        <f>TABLE2[[#This Row],[Numbers of shares acquired]]/1184669009</f>
        <v>5.2301106494126242E-4</v>
      </c>
      <c r="E10" s="31">
        <f>TABLE2[[#This Row],[Numbers of shares acquired]]*TABLE2[[#This Row],[Average price 
(in EUR)]]</f>
        <v>13999996.863000002</v>
      </c>
      <c r="F10" s="68" t="s">
        <v>33</v>
      </c>
    </row>
    <row r="11" spans="1:6" ht="14.25" customHeight="1">
      <c r="A11" s="30">
        <f>'Details 06 Mar 2025'!A6</f>
        <v>45722</v>
      </c>
      <c r="B11" s="45">
        <f>SUM('Details 06 Mar 2025'!B6:C9)</f>
        <v>598746</v>
      </c>
      <c r="C11" s="46">
        <v>23.382200000000001</v>
      </c>
      <c r="D11" s="69">
        <f>TABLE2[[#This Row],[Numbers of shares acquired]]/1184669009</f>
        <v>5.0541205640671904E-4</v>
      </c>
      <c r="E11" s="31">
        <f>TABLE2[[#This Row],[Numbers of shares acquired]]*TABLE2[[#This Row],[Average price 
(in EUR)]]</f>
        <v>13999998.7212</v>
      </c>
      <c r="F11" s="58" t="s">
        <v>33</v>
      </c>
    </row>
    <row r="12" spans="1:6" ht="14.25" customHeight="1">
      <c r="A12" s="30">
        <f>'Details 07 Mar 2025'!A6</f>
        <v>45723</v>
      </c>
      <c r="B12" s="45">
        <f>SUM('Details 07 Mar 2025'!B6:C9)</f>
        <v>600787</v>
      </c>
      <c r="C12" s="46">
        <v>23.302800000000001</v>
      </c>
      <c r="D12" s="69">
        <f>TABLE2[[#This Row],[Numbers of shares acquired]]/1184669009</f>
        <v>5.0713490049607605E-4</v>
      </c>
      <c r="E12" s="31">
        <f>TABLE2[[#This Row],[Numbers of shares acquired]]*TABLE2[[#This Row],[Average price 
(in EUR)]]</f>
        <v>14000019.3036</v>
      </c>
      <c r="F12" s="58" t="s">
        <v>33</v>
      </c>
    </row>
    <row r="13" spans="1:6" ht="17.149999999999999" customHeight="1" thickBot="1">
      <c r="A13" s="22" t="s">
        <v>11</v>
      </c>
      <c r="B13" s="27">
        <f>SUBTOTAL(109,TABLE2[Numbers of shares acquired])</f>
        <v>3158265</v>
      </c>
      <c r="C13" s="28">
        <f>SUBTOTAL(109,TABLE2[Purchased volume
(in EUR)])/SUBTOTAL(109,TABLE2[Numbers of shares acquired])</f>
        <v>22.164064753622636</v>
      </c>
      <c r="D13" s="38">
        <f>SUBTOTAL(109,TABLE2[Numbers of shares acquired])/shares</f>
        <v>2.6659471768118144E-3</v>
      </c>
      <c r="E13" s="27">
        <f>SUBTOTAL(109,TABLE2[Purchased volume
(in EUR)])</f>
        <v>69999989.969099998</v>
      </c>
      <c r="F13" s="29"/>
    </row>
    <row r="14" spans="1:6" ht="13.5" customHeight="1" thickTop="1"/>
    <row r="15" spans="1:6" ht="11" customHeight="1">
      <c r="A15" s="76"/>
      <c r="B15" s="76"/>
      <c r="C15" s="76"/>
      <c r="D15" s="76"/>
      <c r="E15" s="76"/>
      <c r="F15" s="76"/>
    </row>
    <row r="16" spans="1:6" ht="11" customHeight="1">
      <c r="A16" s="76"/>
      <c r="B16" s="76"/>
      <c r="C16" s="76"/>
      <c r="D16" s="76"/>
      <c r="E16" s="76"/>
      <c r="F16" s="76"/>
    </row>
    <row r="17" spans="1:6" ht="17.399999999999999" customHeight="1">
      <c r="A17" s="79" t="s">
        <v>36</v>
      </c>
      <c r="B17" s="77"/>
      <c r="C17" s="77"/>
      <c r="D17" s="77"/>
      <c r="E17" s="77"/>
      <c r="F17" s="77"/>
    </row>
    <row r="18" spans="1:6" ht="12.75" customHeight="1">
      <c r="A18" s="40"/>
    </row>
    <row r="19" spans="1:6" ht="12.75" customHeight="1">
      <c r="A19" s="40"/>
    </row>
    <row r="20" spans="1:6" ht="12.75" customHeight="1">
      <c r="A20" s="40"/>
    </row>
    <row r="21" spans="1:6" ht="12.75" customHeight="1">
      <c r="A21" s="40"/>
    </row>
  </sheetData>
  <mergeCells count="3">
    <mergeCell ref="A15:F15"/>
    <mergeCell ref="A17:F17"/>
    <mergeCell ref="A16:F16"/>
  </mergeCells>
  <hyperlinks>
    <hyperlink ref="F8" location="'Details 17 Feb 2025'!A1" tooltip="details" display="details" xr:uid="{0EF37549-3CF1-41AB-8ACC-CF712A4A5348}"/>
    <hyperlink ref="F9" location="'Details 18 Feb 2025'!A1" display="details" xr:uid="{9E45964F-006C-48F6-9039-C10C87C67F3E}"/>
    <hyperlink ref="F10" location="'Details 19 Feb 2025'!A1" display="details" xr:uid="{B3D1F45B-8AB9-42E1-8508-13DA777046E4}"/>
    <hyperlink ref="F11" location="'Details 20 Feb 2025'!A1" display="details" xr:uid="{FEEA295A-DEF2-480A-AA53-C1BBD84DA44E}"/>
    <hyperlink ref="F12" location="'Details 21 Feb 2025'!A1" display="details" xr:uid="{CB9CF3E2-1C8E-4286-AF47-AED3A367834E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>
    <outlinePr summaryBelow="0"/>
  </sheetPr>
  <dimension ref="A1:H2107"/>
  <sheetViews>
    <sheetView workbookViewId="0">
      <selection activeCell="A18" sqref="A18"/>
    </sheetView>
  </sheetViews>
  <sheetFormatPr baseColWidth="10" defaultColWidth="9.08984375" defaultRowHeight="14"/>
  <cols>
    <col min="1" max="1" width="21.6328125" style="50" customWidth="1"/>
    <col min="2" max="2" width="20" style="50" customWidth="1"/>
    <col min="3" max="3" width="11.6328125" style="50" customWidth="1"/>
    <col min="4" max="4" width="31.6328125" style="50" customWidth="1"/>
    <col min="5" max="6" width="13.36328125" style="50" customWidth="1"/>
    <col min="7" max="7" width="15" style="50" customWidth="1"/>
    <col min="8" max="8" width="10" style="50" customWidth="1"/>
    <col min="9" max="16384" width="9.08984375" style="50"/>
  </cols>
  <sheetData>
    <row r="1" spans="1:8" ht="20.149999999999999" customHeight="1">
      <c r="A1" s="47" t="s">
        <v>20</v>
      </c>
      <c r="B1" s="48">
        <f>A6</f>
        <v>45719</v>
      </c>
      <c r="C1" s="83"/>
      <c r="D1" s="83"/>
      <c r="E1" s="83"/>
      <c r="F1" s="83"/>
      <c r="G1" s="49"/>
      <c r="H1" s="49"/>
    </row>
    <row r="2" spans="1:8" ht="20.149999999999999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49999999999999" customHeight="1">
      <c r="A3" s="83"/>
      <c r="B3" s="83"/>
      <c r="C3" s="83"/>
      <c r="D3" s="83"/>
      <c r="E3" s="83"/>
      <c r="F3" s="83"/>
      <c r="G3" s="49"/>
      <c r="H3" s="49"/>
    </row>
    <row r="4" spans="1:8" ht="20.149999999999999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52" t="s">
        <v>22</v>
      </c>
      <c r="B5" s="86" t="s">
        <v>23</v>
      </c>
      <c r="C5" s="86"/>
      <c r="D5" s="52" t="s">
        <v>24</v>
      </c>
      <c r="E5" s="52" t="s">
        <v>25</v>
      </c>
      <c r="F5" s="52" t="s">
        <v>26</v>
      </c>
      <c r="G5" s="49"/>
      <c r="H5" s="49"/>
    </row>
    <row r="6" spans="1:8" ht="20.149999999999999" customHeight="1">
      <c r="A6" s="53">
        <v>45719</v>
      </c>
      <c r="B6" s="81">
        <v>532210</v>
      </c>
      <c r="C6" s="82"/>
      <c r="D6" s="54">
        <v>20.584700000000002</v>
      </c>
      <c r="E6" s="55" t="s">
        <v>27</v>
      </c>
      <c r="F6" s="55" t="s">
        <v>28</v>
      </c>
      <c r="G6" s="49"/>
      <c r="H6" s="49"/>
    </row>
    <row r="7" spans="1:8" ht="20.149999999999999" customHeight="1">
      <c r="A7" s="53">
        <v>45719</v>
      </c>
      <c r="B7" s="81">
        <v>133258</v>
      </c>
      <c r="C7" s="82"/>
      <c r="D7" s="54">
        <v>20.542400000000001</v>
      </c>
      <c r="E7" s="55" t="s">
        <v>27</v>
      </c>
      <c r="F7" s="55" t="s">
        <v>29</v>
      </c>
      <c r="G7" s="49"/>
      <c r="H7" s="49"/>
    </row>
    <row r="8" spans="1:8" ht="20.149999999999999" customHeight="1">
      <c r="A8" s="53">
        <v>45719</v>
      </c>
      <c r="B8" s="81">
        <v>8067</v>
      </c>
      <c r="C8" s="82"/>
      <c r="D8" s="54">
        <v>20.543199999999999</v>
      </c>
      <c r="E8" s="55" t="s">
        <v>27</v>
      </c>
      <c r="F8" s="55" t="s">
        <v>30</v>
      </c>
      <c r="G8" s="49"/>
      <c r="H8" s="49"/>
    </row>
    <row r="9" spans="1:8" ht="20.149999999999999" customHeight="1">
      <c r="A9" s="53">
        <v>45719</v>
      </c>
      <c r="B9" s="81">
        <v>6872</v>
      </c>
      <c r="C9" s="82"/>
      <c r="D9" s="54">
        <v>20.5839</v>
      </c>
      <c r="E9" s="55" t="s">
        <v>27</v>
      </c>
      <c r="F9" s="55" t="s">
        <v>31</v>
      </c>
      <c r="G9" s="49"/>
      <c r="H9" s="49"/>
    </row>
    <row r="10" spans="1:8" ht="20.149999999999999" customHeight="1">
      <c r="A10" s="56"/>
      <c r="B10" s="83"/>
      <c r="C10" s="83"/>
      <c r="D10" s="83"/>
      <c r="E10" s="83"/>
      <c r="F10" s="83"/>
      <c r="G10" s="83"/>
      <c r="H10" s="83"/>
    </row>
    <row r="11" spans="1:8" ht="20.149999999999999" customHeight="1">
      <c r="A11" s="59"/>
      <c r="B11" s="84"/>
      <c r="C11" s="84"/>
      <c r="D11" s="84"/>
      <c r="E11" s="84"/>
      <c r="F11" s="84"/>
      <c r="G11" s="84"/>
      <c r="H11" s="84"/>
    </row>
    <row r="12" spans="1:8" ht="20.149999999999999" customHeight="1">
      <c r="A12" s="60"/>
      <c r="B12" s="85"/>
      <c r="C12" s="85"/>
      <c r="D12" s="60"/>
      <c r="E12" s="60"/>
      <c r="F12" s="60"/>
      <c r="G12" s="60"/>
      <c r="H12" s="60"/>
    </row>
    <row r="13" spans="1:8" ht="20.149999999999999" customHeight="1">
      <c r="A13" s="61"/>
      <c r="B13" s="80"/>
      <c r="C13" s="80"/>
      <c r="D13" s="62"/>
      <c r="E13" s="63"/>
      <c r="F13" s="64"/>
      <c r="G13" s="62"/>
      <c r="H13" s="62"/>
    </row>
    <row r="14" spans="1:8" ht="20.149999999999999" customHeight="1">
      <c r="A14" s="61"/>
      <c r="B14" s="80"/>
      <c r="C14" s="80"/>
      <c r="D14" s="62"/>
      <c r="E14" s="63"/>
      <c r="F14" s="64"/>
      <c r="G14" s="62"/>
      <c r="H14" s="62"/>
    </row>
    <row r="15" spans="1:8" ht="20.149999999999999" customHeight="1">
      <c r="A15" s="61"/>
      <c r="B15" s="80"/>
      <c r="C15" s="80"/>
      <c r="D15" s="62"/>
      <c r="E15" s="63"/>
      <c r="F15" s="64"/>
      <c r="G15" s="62"/>
      <c r="H15" s="62"/>
    </row>
    <row r="16" spans="1:8" ht="20.149999999999999" customHeight="1">
      <c r="A16" s="61"/>
      <c r="B16" s="80"/>
      <c r="C16" s="80"/>
      <c r="D16" s="62"/>
      <c r="E16" s="63"/>
      <c r="F16" s="64"/>
      <c r="G16" s="62"/>
      <c r="H16" s="62"/>
    </row>
    <row r="17" spans="1:8" ht="20.149999999999999" customHeight="1">
      <c r="A17" s="61"/>
      <c r="B17" s="80"/>
      <c r="C17" s="80"/>
      <c r="D17" s="62"/>
      <c r="E17" s="63"/>
      <c r="F17" s="64"/>
      <c r="G17" s="62"/>
      <c r="H17" s="62"/>
    </row>
    <row r="18" spans="1:8" ht="20.149999999999999" customHeight="1">
      <c r="A18" s="61"/>
      <c r="B18" s="80"/>
      <c r="C18" s="80"/>
      <c r="D18" s="62"/>
      <c r="E18" s="63"/>
      <c r="F18" s="64"/>
      <c r="G18" s="62"/>
      <c r="H18" s="62"/>
    </row>
    <row r="19" spans="1:8" ht="20.149999999999999" customHeight="1">
      <c r="A19" s="61"/>
      <c r="B19" s="80"/>
      <c r="C19" s="80"/>
      <c r="D19" s="62"/>
      <c r="E19" s="63"/>
      <c r="F19" s="64"/>
      <c r="G19" s="62"/>
      <c r="H19" s="62"/>
    </row>
    <row r="20" spans="1:8" ht="20.149999999999999" customHeight="1">
      <c r="A20" s="61"/>
      <c r="B20" s="80"/>
      <c r="C20" s="80"/>
      <c r="D20" s="62"/>
      <c r="E20" s="63"/>
      <c r="F20" s="64"/>
      <c r="G20" s="62"/>
      <c r="H20" s="62"/>
    </row>
    <row r="21" spans="1:8" ht="20.149999999999999" customHeight="1">
      <c r="A21" s="61"/>
      <c r="B21" s="80"/>
      <c r="C21" s="80"/>
      <c r="D21" s="62"/>
      <c r="E21" s="63"/>
      <c r="F21" s="64"/>
      <c r="G21" s="62"/>
      <c r="H21" s="62"/>
    </row>
    <row r="22" spans="1:8" ht="20.149999999999999" customHeight="1">
      <c r="A22" s="61"/>
      <c r="B22" s="80"/>
      <c r="C22" s="80"/>
      <c r="D22" s="62"/>
      <c r="E22" s="63"/>
      <c r="F22" s="64"/>
      <c r="G22" s="62"/>
      <c r="H22" s="62"/>
    </row>
    <row r="23" spans="1:8" ht="20.149999999999999" customHeight="1">
      <c r="A23" s="61"/>
      <c r="B23" s="80"/>
      <c r="C23" s="80"/>
      <c r="D23" s="62"/>
      <c r="E23" s="63"/>
      <c r="F23" s="64"/>
      <c r="G23" s="62"/>
      <c r="H23" s="62"/>
    </row>
    <row r="24" spans="1:8" ht="20.149999999999999" customHeight="1">
      <c r="A24" s="61"/>
      <c r="B24" s="80"/>
      <c r="C24" s="80"/>
      <c r="D24" s="62"/>
      <c r="E24" s="63"/>
      <c r="F24" s="64"/>
      <c r="G24" s="62"/>
      <c r="H24" s="62"/>
    </row>
    <row r="25" spans="1:8" ht="20.149999999999999" customHeight="1">
      <c r="A25" s="61"/>
      <c r="B25" s="80"/>
      <c r="C25" s="80"/>
      <c r="D25" s="62"/>
      <c r="E25" s="63"/>
      <c r="F25" s="64"/>
      <c r="G25" s="62"/>
      <c r="H25" s="62"/>
    </row>
    <row r="26" spans="1:8" ht="20.149999999999999" customHeight="1">
      <c r="A26" s="61"/>
      <c r="B26" s="80"/>
      <c r="C26" s="80"/>
      <c r="D26" s="62"/>
      <c r="E26" s="63"/>
      <c r="F26" s="64"/>
      <c r="G26" s="62"/>
      <c r="H26" s="62"/>
    </row>
    <row r="27" spans="1:8" ht="20.149999999999999" customHeight="1">
      <c r="A27" s="61"/>
      <c r="B27" s="80"/>
      <c r="C27" s="80"/>
      <c r="D27" s="62"/>
      <c r="E27" s="63"/>
      <c r="F27" s="64"/>
      <c r="G27" s="62"/>
      <c r="H27" s="62"/>
    </row>
    <row r="28" spans="1:8" ht="20.149999999999999" customHeight="1">
      <c r="A28" s="61"/>
      <c r="B28" s="80"/>
      <c r="C28" s="80"/>
      <c r="D28" s="62"/>
      <c r="E28" s="63"/>
      <c r="F28" s="64"/>
      <c r="G28" s="62"/>
      <c r="H28" s="62"/>
    </row>
    <row r="29" spans="1:8" ht="20.149999999999999" customHeight="1">
      <c r="A29" s="61"/>
      <c r="B29" s="80"/>
      <c r="C29" s="80"/>
      <c r="D29" s="62"/>
      <c r="E29" s="63"/>
      <c r="F29" s="64"/>
      <c r="G29" s="62"/>
      <c r="H29" s="62"/>
    </row>
    <row r="30" spans="1:8" ht="20.149999999999999" customHeight="1">
      <c r="A30" s="61"/>
      <c r="B30" s="80"/>
      <c r="C30" s="80"/>
      <c r="D30" s="62"/>
      <c r="E30" s="63"/>
      <c r="F30" s="64"/>
      <c r="G30" s="62"/>
      <c r="H30" s="62"/>
    </row>
    <row r="31" spans="1:8" ht="20.149999999999999" customHeight="1">
      <c r="A31" s="61"/>
      <c r="B31" s="80"/>
      <c r="C31" s="80"/>
      <c r="D31" s="62"/>
      <c r="E31" s="63"/>
      <c r="F31" s="64"/>
      <c r="G31" s="62"/>
      <c r="H31" s="62"/>
    </row>
    <row r="32" spans="1:8" ht="20.149999999999999" customHeight="1">
      <c r="A32" s="61"/>
      <c r="B32" s="80"/>
      <c r="C32" s="80"/>
      <c r="D32" s="62"/>
      <c r="E32" s="63"/>
      <c r="F32" s="64"/>
      <c r="G32" s="62"/>
      <c r="H32" s="62"/>
    </row>
    <row r="33" spans="1:8" ht="20.149999999999999" customHeight="1">
      <c r="A33" s="61"/>
      <c r="B33" s="80"/>
      <c r="C33" s="80"/>
      <c r="D33" s="62"/>
      <c r="E33" s="63"/>
      <c r="F33" s="64"/>
      <c r="G33" s="62"/>
      <c r="H33" s="62"/>
    </row>
    <row r="34" spans="1:8" ht="20.149999999999999" customHeight="1">
      <c r="A34" s="61"/>
      <c r="B34" s="80"/>
      <c r="C34" s="80"/>
      <c r="D34" s="62"/>
      <c r="E34" s="63"/>
      <c r="F34" s="64"/>
      <c r="G34" s="62"/>
      <c r="H34" s="62"/>
    </row>
    <row r="35" spans="1:8" ht="20.149999999999999" customHeight="1">
      <c r="A35" s="61"/>
      <c r="B35" s="80"/>
      <c r="C35" s="80"/>
      <c r="D35" s="62"/>
      <c r="E35" s="63"/>
      <c r="F35" s="64"/>
      <c r="G35" s="62"/>
      <c r="H35" s="62"/>
    </row>
    <row r="36" spans="1:8" ht="20.149999999999999" customHeight="1">
      <c r="A36" s="61"/>
      <c r="B36" s="80"/>
      <c r="C36" s="80"/>
      <c r="D36" s="62"/>
      <c r="E36" s="63"/>
      <c r="F36" s="64"/>
      <c r="G36" s="62"/>
      <c r="H36" s="62"/>
    </row>
    <row r="37" spans="1:8" ht="20.149999999999999" customHeight="1">
      <c r="A37" s="61"/>
      <c r="B37" s="80"/>
      <c r="C37" s="80"/>
      <c r="D37" s="62"/>
      <c r="E37" s="63"/>
      <c r="F37" s="64"/>
      <c r="G37" s="62"/>
      <c r="H37" s="62"/>
    </row>
    <row r="38" spans="1:8" ht="20.149999999999999" customHeight="1">
      <c r="A38" s="61"/>
      <c r="B38" s="80"/>
      <c r="C38" s="80"/>
      <c r="D38" s="62"/>
      <c r="E38" s="63"/>
      <c r="F38" s="64"/>
      <c r="G38" s="62"/>
      <c r="H38" s="62"/>
    </row>
    <row r="39" spans="1:8" ht="20.149999999999999" customHeight="1">
      <c r="A39" s="61"/>
      <c r="B39" s="80"/>
      <c r="C39" s="80"/>
      <c r="D39" s="62"/>
      <c r="E39" s="63"/>
      <c r="F39" s="64"/>
      <c r="G39" s="62"/>
      <c r="H39" s="62"/>
    </row>
    <row r="40" spans="1:8" ht="20.149999999999999" customHeight="1">
      <c r="A40" s="61"/>
      <c r="B40" s="80"/>
      <c r="C40" s="80"/>
      <c r="D40" s="62"/>
      <c r="E40" s="63"/>
      <c r="F40" s="64"/>
      <c r="G40" s="62"/>
      <c r="H40" s="62"/>
    </row>
    <row r="41" spans="1:8" ht="20.149999999999999" customHeight="1">
      <c r="A41" s="61"/>
      <c r="B41" s="80"/>
      <c r="C41" s="80"/>
      <c r="D41" s="62"/>
      <c r="E41" s="63"/>
      <c r="F41" s="64"/>
      <c r="G41" s="62"/>
      <c r="H41" s="62"/>
    </row>
    <row r="42" spans="1:8" ht="20.149999999999999" customHeight="1">
      <c r="A42" s="61"/>
      <c r="B42" s="80"/>
      <c r="C42" s="80"/>
      <c r="D42" s="62"/>
      <c r="E42" s="63"/>
      <c r="F42" s="64"/>
      <c r="G42" s="62"/>
      <c r="H42" s="62"/>
    </row>
    <row r="43" spans="1:8" ht="20.149999999999999" customHeight="1">
      <c r="A43" s="61"/>
      <c r="B43" s="80"/>
      <c r="C43" s="80"/>
      <c r="D43" s="62"/>
      <c r="E43" s="63"/>
      <c r="F43" s="64"/>
      <c r="G43" s="62"/>
      <c r="H43" s="62"/>
    </row>
    <row r="44" spans="1:8" ht="20.149999999999999" customHeight="1">
      <c r="A44" s="61"/>
      <c r="B44" s="80"/>
      <c r="C44" s="80"/>
      <c r="D44" s="62"/>
      <c r="E44" s="63"/>
      <c r="F44" s="64"/>
      <c r="G44" s="62"/>
      <c r="H44" s="62"/>
    </row>
    <row r="45" spans="1:8" ht="20.149999999999999" customHeight="1">
      <c r="A45" s="61"/>
      <c r="B45" s="80"/>
      <c r="C45" s="80"/>
      <c r="D45" s="62"/>
      <c r="E45" s="63"/>
      <c r="F45" s="64"/>
      <c r="G45" s="62"/>
      <c r="H45" s="62"/>
    </row>
    <row r="46" spans="1:8" ht="20.149999999999999" customHeight="1">
      <c r="A46" s="61"/>
      <c r="B46" s="80"/>
      <c r="C46" s="80"/>
      <c r="D46" s="62"/>
      <c r="E46" s="63"/>
      <c r="F46" s="64"/>
      <c r="G46" s="62"/>
      <c r="H46" s="62"/>
    </row>
    <row r="47" spans="1:8" ht="20.149999999999999" customHeight="1">
      <c r="A47" s="61"/>
      <c r="B47" s="80"/>
      <c r="C47" s="80"/>
      <c r="D47" s="62"/>
      <c r="E47" s="63"/>
      <c r="F47" s="64"/>
      <c r="G47" s="62"/>
      <c r="H47" s="62"/>
    </row>
    <row r="48" spans="1:8" ht="20.149999999999999" customHeight="1">
      <c r="A48" s="61"/>
      <c r="B48" s="80"/>
      <c r="C48" s="80"/>
      <c r="D48" s="62"/>
      <c r="E48" s="63"/>
      <c r="F48" s="64"/>
      <c r="G48" s="62"/>
      <c r="H48" s="62"/>
    </row>
    <row r="49" spans="1:8" ht="20.149999999999999" customHeight="1">
      <c r="A49" s="61"/>
      <c r="B49" s="80"/>
      <c r="C49" s="80"/>
      <c r="D49" s="62"/>
      <c r="E49" s="63"/>
      <c r="F49" s="64"/>
      <c r="G49" s="62"/>
      <c r="H49" s="62"/>
    </row>
    <row r="50" spans="1:8" ht="20.149999999999999" customHeight="1">
      <c r="A50" s="61"/>
      <c r="B50" s="80"/>
      <c r="C50" s="80"/>
      <c r="D50" s="62"/>
      <c r="E50" s="63"/>
      <c r="F50" s="64"/>
      <c r="G50" s="62"/>
      <c r="H50" s="62"/>
    </row>
    <row r="51" spans="1:8" ht="20.149999999999999" customHeight="1">
      <c r="A51" s="61"/>
      <c r="B51" s="80"/>
      <c r="C51" s="80"/>
      <c r="D51" s="62"/>
      <c r="E51" s="63"/>
      <c r="F51" s="64"/>
      <c r="G51" s="62"/>
      <c r="H51" s="62"/>
    </row>
    <row r="52" spans="1:8" ht="20.149999999999999" customHeight="1">
      <c r="A52" s="61"/>
      <c r="B52" s="80"/>
      <c r="C52" s="80"/>
      <c r="D52" s="62"/>
      <c r="E52" s="63"/>
      <c r="F52" s="64"/>
      <c r="G52" s="62"/>
      <c r="H52" s="62"/>
    </row>
    <row r="53" spans="1:8" ht="20.149999999999999" customHeight="1">
      <c r="A53" s="61"/>
      <c r="B53" s="80"/>
      <c r="C53" s="80"/>
      <c r="D53" s="62"/>
      <c r="E53" s="63"/>
      <c r="F53" s="64"/>
      <c r="G53" s="62"/>
      <c r="H53" s="62"/>
    </row>
    <row r="54" spans="1:8" ht="20.149999999999999" customHeight="1">
      <c r="A54" s="61"/>
      <c r="B54" s="80"/>
      <c r="C54" s="80"/>
      <c r="D54" s="62"/>
      <c r="E54" s="63"/>
      <c r="F54" s="64"/>
      <c r="G54" s="62"/>
      <c r="H54" s="62"/>
    </row>
    <row r="55" spans="1:8" ht="20.149999999999999" customHeight="1">
      <c r="A55" s="61"/>
      <c r="B55" s="80"/>
      <c r="C55" s="80"/>
      <c r="D55" s="62"/>
      <c r="E55" s="63"/>
      <c r="F55" s="64"/>
      <c r="G55" s="62"/>
      <c r="H55" s="62"/>
    </row>
    <row r="56" spans="1:8" ht="20.149999999999999" customHeight="1">
      <c r="A56" s="61"/>
      <c r="B56" s="80"/>
      <c r="C56" s="80"/>
      <c r="D56" s="62"/>
      <c r="E56" s="63"/>
      <c r="F56" s="64"/>
      <c r="G56" s="62"/>
      <c r="H56" s="62"/>
    </row>
    <row r="57" spans="1:8" ht="20.149999999999999" customHeight="1">
      <c r="A57" s="61"/>
      <c r="B57" s="80"/>
      <c r="C57" s="80"/>
      <c r="D57" s="62"/>
      <c r="E57" s="63"/>
      <c r="F57" s="64"/>
      <c r="G57" s="62"/>
      <c r="H57" s="62"/>
    </row>
    <row r="58" spans="1:8" ht="20.149999999999999" customHeight="1">
      <c r="A58" s="61"/>
      <c r="B58" s="80"/>
      <c r="C58" s="80"/>
      <c r="D58" s="62"/>
      <c r="E58" s="63"/>
      <c r="F58" s="64"/>
      <c r="G58" s="62"/>
      <c r="H58" s="62"/>
    </row>
    <row r="59" spans="1:8" ht="20.149999999999999" customHeight="1">
      <c r="A59" s="61"/>
      <c r="B59" s="80"/>
      <c r="C59" s="80"/>
      <c r="D59" s="62"/>
      <c r="E59" s="63"/>
      <c r="F59" s="64"/>
      <c r="G59" s="62"/>
      <c r="H59" s="62"/>
    </row>
    <row r="60" spans="1:8" ht="20.149999999999999" customHeight="1">
      <c r="A60" s="61"/>
      <c r="B60" s="80"/>
      <c r="C60" s="80"/>
      <c r="D60" s="62"/>
      <c r="E60" s="63"/>
      <c r="F60" s="64"/>
      <c r="G60" s="62"/>
      <c r="H60" s="62"/>
    </row>
    <row r="61" spans="1:8" ht="20.149999999999999" customHeight="1">
      <c r="A61" s="61"/>
      <c r="B61" s="80"/>
      <c r="C61" s="80"/>
      <c r="D61" s="62"/>
      <c r="E61" s="63"/>
      <c r="F61" s="64"/>
      <c r="G61" s="62"/>
      <c r="H61" s="62"/>
    </row>
    <row r="62" spans="1:8" ht="20.149999999999999" customHeight="1">
      <c r="A62" s="61"/>
      <c r="B62" s="80"/>
      <c r="C62" s="80"/>
      <c r="D62" s="62"/>
      <c r="E62" s="63"/>
      <c r="F62" s="64"/>
      <c r="G62" s="62"/>
      <c r="H62" s="62"/>
    </row>
    <row r="63" spans="1:8" ht="20.149999999999999" customHeight="1">
      <c r="A63" s="61"/>
      <c r="B63" s="80"/>
      <c r="C63" s="80"/>
      <c r="D63" s="62"/>
      <c r="E63" s="63"/>
      <c r="F63" s="64"/>
      <c r="G63" s="62"/>
      <c r="H63" s="62"/>
    </row>
    <row r="64" spans="1:8" ht="20.149999999999999" customHeight="1">
      <c r="A64" s="61"/>
      <c r="B64" s="80"/>
      <c r="C64" s="80"/>
      <c r="D64" s="62"/>
      <c r="E64" s="63"/>
      <c r="F64" s="64"/>
      <c r="G64" s="62"/>
      <c r="H64" s="62"/>
    </row>
    <row r="65" spans="1:8" ht="20.149999999999999" customHeight="1">
      <c r="A65" s="61"/>
      <c r="B65" s="80"/>
      <c r="C65" s="80"/>
      <c r="D65" s="62"/>
      <c r="E65" s="63"/>
      <c r="F65" s="64"/>
      <c r="G65" s="62"/>
      <c r="H65" s="62"/>
    </row>
    <row r="66" spans="1:8" ht="20.149999999999999" customHeight="1">
      <c r="A66" s="61"/>
      <c r="B66" s="80"/>
      <c r="C66" s="80"/>
      <c r="D66" s="62"/>
      <c r="E66" s="63"/>
      <c r="F66" s="64"/>
      <c r="G66" s="62"/>
      <c r="H66" s="62"/>
    </row>
    <row r="67" spans="1:8" ht="20.149999999999999" customHeight="1">
      <c r="A67" s="61"/>
      <c r="B67" s="80"/>
      <c r="C67" s="80"/>
      <c r="D67" s="62"/>
      <c r="E67" s="63"/>
      <c r="F67" s="64"/>
      <c r="G67" s="62"/>
      <c r="H67" s="62"/>
    </row>
    <row r="68" spans="1:8" ht="20.149999999999999" customHeight="1">
      <c r="A68" s="61"/>
      <c r="B68" s="80"/>
      <c r="C68" s="80"/>
      <c r="D68" s="62"/>
      <c r="E68" s="63"/>
      <c r="F68" s="64"/>
      <c r="G68" s="62"/>
      <c r="H68" s="62"/>
    </row>
    <row r="69" spans="1:8" ht="20.149999999999999" customHeight="1">
      <c r="A69" s="61"/>
      <c r="B69" s="80"/>
      <c r="C69" s="80"/>
      <c r="D69" s="62"/>
      <c r="E69" s="63"/>
      <c r="F69" s="64"/>
      <c r="G69" s="62"/>
      <c r="H69" s="62"/>
    </row>
    <row r="70" spans="1:8" ht="20.149999999999999" customHeight="1">
      <c r="A70" s="61"/>
      <c r="B70" s="80"/>
      <c r="C70" s="80"/>
      <c r="D70" s="62"/>
      <c r="E70" s="63"/>
      <c r="F70" s="64"/>
      <c r="G70" s="62"/>
      <c r="H70" s="62"/>
    </row>
    <row r="71" spans="1:8" ht="20.149999999999999" customHeight="1">
      <c r="A71" s="61"/>
      <c r="B71" s="80"/>
      <c r="C71" s="80"/>
      <c r="D71" s="62"/>
      <c r="E71" s="63"/>
      <c r="F71" s="64"/>
      <c r="G71" s="62"/>
      <c r="H71" s="62"/>
    </row>
    <row r="72" spans="1:8" ht="20.149999999999999" customHeight="1">
      <c r="A72" s="61"/>
      <c r="B72" s="80"/>
      <c r="C72" s="80"/>
      <c r="D72" s="62"/>
      <c r="E72" s="63"/>
      <c r="F72" s="64"/>
      <c r="G72" s="62"/>
      <c r="H72" s="62"/>
    </row>
    <row r="73" spans="1:8" ht="20.149999999999999" customHeight="1">
      <c r="A73" s="61"/>
      <c r="B73" s="80"/>
      <c r="C73" s="80"/>
      <c r="D73" s="62"/>
      <c r="E73" s="63"/>
      <c r="F73" s="64"/>
      <c r="G73" s="62"/>
      <c r="H73" s="62"/>
    </row>
    <row r="74" spans="1:8" ht="20.149999999999999" customHeight="1">
      <c r="A74" s="61"/>
      <c r="B74" s="80"/>
      <c r="C74" s="80"/>
      <c r="D74" s="62"/>
      <c r="E74" s="63"/>
      <c r="F74" s="64"/>
      <c r="G74" s="62"/>
      <c r="H74" s="62"/>
    </row>
    <row r="75" spans="1:8" ht="20.149999999999999" customHeight="1">
      <c r="A75" s="61"/>
      <c r="B75" s="80"/>
      <c r="C75" s="80"/>
      <c r="D75" s="62"/>
      <c r="E75" s="63"/>
      <c r="F75" s="64"/>
      <c r="G75" s="62"/>
      <c r="H75" s="62"/>
    </row>
    <row r="76" spans="1:8" ht="20.149999999999999" customHeight="1">
      <c r="A76" s="61"/>
      <c r="B76" s="80"/>
      <c r="C76" s="80"/>
      <c r="D76" s="62"/>
      <c r="E76" s="63"/>
      <c r="F76" s="64"/>
      <c r="G76" s="62"/>
      <c r="H76" s="62"/>
    </row>
    <row r="77" spans="1:8" ht="20.149999999999999" customHeight="1">
      <c r="A77" s="61"/>
      <c r="B77" s="80"/>
      <c r="C77" s="80"/>
      <c r="D77" s="62"/>
      <c r="E77" s="63"/>
      <c r="F77" s="64"/>
      <c r="G77" s="62"/>
      <c r="H77" s="62"/>
    </row>
    <row r="78" spans="1:8" ht="20.149999999999999" customHeight="1">
      <c r="A78" s="61"/>
      <c r="B78" s="80"/>
      <c r="C78" s="80"/>
      <c r="D78" s="62"/>
      <c r="E78" s="63"/>
      <c r="F78" s="64"/>
      <c r="G78" s="62"/>
      <c r="H78" s="62"/>
    </row>
    <row r="79" spans="1:8" ht="20.149999999999999" customHeight="1">
      <c r="A79" s="61"/>
      <c r="B79" s="80"/>
      <c r="C79" s="80"/>
      <c r="D79" s="62"/>
      <c r="E79" s="63"/>
      <c r="F79" s="64"/>
      <c r="G79" s="62"/>
      <c r="H79" s="62"/>
    </row>
    <row r="80" spans="1:8" ht="20.149999999999999" customHeight="1">
      <c r="A80" s="61"/>
      <c r="B80" s="80"/>
      <c r="C80" s="80"/>
      <c r="D80" s="62"/>
      <c r="E80" s="63"/>
      <c r="F80" s="64"/>
      <c r="G80" s="62"/>
      <c r="H80" s="62"/>
    </row>
    <row r="81" spans="1:8" ht="20.149999999999999" customHeight="1">
      <c r="A81" s="61"/>
      <c r="B81" s="80"/>
      <c r="C81" s="80"/>
      <c r="D81" s="62"/>
      <c r="E81" s="63"/>
      <c r="F81" s="64"/>
      <c r="G81" s="62"/>
      <c r="H81" s="62"/>
    </row>
    <row r="82" spans="1:8" ht="20.149999999999999" customHeight="1">
      <c r="A82" s="61"/>
      <c r="B82" s="80"/>
      <c r="C82" s="80"/>
      <c r="D82" s="62"/>
      <c r="E82" s="63"/>
      <c r="F82" s="64"/>
      <c r="G82" s="62"/>
      <c r="H82" s="62"/>
    </row>
    <row r="83" spans="1:8" ht="20.149999999999999" customHeight="1">
      <c r="A83" s="61"/>
      <c r="B83" s="80"/>
      <c r="C83" s="80"/>
      <c r="D83" s="62"/>
      <c r="E83" s="63"/>
      <c r="F83" s="64"/>
      <c r="G83" s="62"/>
      <c r="H83" s="62"/>
    </row>
    <row r="84" spans="1:8" ht="20.149999999999999" customHeight="1">
      <c r="A84" s="61"/>
      <c r="B84" s="80"/>
      <c r="C84" s="80"/>
      <c r="D84" s="62"/>
      <c r="E84" s="63"/>
      <c r="F84" s="64"/>
      <c r="G84" s="62"/>
      <c r="H84" s="62"/>
    </row>
    <row r="85" spans="1:8" ht="20.149999999999999" customHeight="1">
      <c r="A85" s="61"/>
      <c r="B85" s="80"/>
      <c r="C85" s="80"/>
      <c r="D85" s="62"/>
      <c r="E85" s="63"/>
      <c r="F85" s="64"/>
      <c r="G85" s="62"/>
      <c r="H85" s="62"/>
    </row>
    <row r="86" spans="1:8" ht="20.149999999999999" customHeight="1">
      <c r="A86" s="61"/>
      <c r="B86" s="80"/>
      <c r="C86" s="80"/>
      <c r="D86" s="62"/>
      <c r="E86" s="63"/>
      <c r="F86" s="64"/>
      <c r="G86" s="62"/>
      <c r="H86" s="62"/>
    </row>
    <row r="87" spans="1:8" ht="20.149999999999999" customHeight="1">
      <c r="A87" s="61"/>
      <c r="B87" s="80"/>
      <c r="C87" s="80"/>
      <c r="D87" s="62"/>
      <c r="E87" s="63"/>
      <c r="F87" s="64"/>
      <c r="G87" s="62"/>
      <c r="H87" s="62"/>
    </row>
    <row r="88" spans="1:8" ht="20.149999999999999" customHeight="1">
      <c r="A88" s="61"/>
      <c r="B88" s="80"/>
      <c r="C88" s="80"/>
      <c r="D88" s="62"/>
      <c r="E88" s="63"/>
      <c r="F88" s="64"/>
      <c r="G88" s="62"/>
      <c r="H88" s="62"/>
    </row>
    <row r="89" spans="1:8" ht="20.149999999999999" customHeight="1">
      <c r="A89" s="61"/>
      <c r="B89" s="80"/>
      <c r="C89" s="80"/>
      <c r="D89" s="62"/>
      <c r="E89" s="63"/>
      <c r="F89" s="64"/>
      <c r="G89" s="62"/>
      <c r="H89" s="62"/>
    </row>
    <row r="90" spans="1:8" ht="20.149999999999999" customHeight="1">
      <c r="A90" s="61"/>
      <c r="B90" s="80"/>
      <c r="C90" s="80"/>
      <c r="D90" s="62"/>
      <c r="E90" s="63"/>
      <c r="F90" s="64"/>
      <c r="G90" s="62"/>
      <c r="H90" s="62"/>
    </row>
    <row r="91" spans="1:8" ht="20.149999999999999" customHeight="1">
      <c r="A91" s="61"/>
      <c r="B91" s="80"/>
      <c r="C91" s="80"/>
      <c r="D91" s="62"/>
      <c r="E91" s="63"/>
      <c r="F91" s="64"/>
      <c r="G91" s="62"/>
      <c r="H91" s="62"/>
    </row>
    <row r="92" spans="1:8" ht="20.149999999999999" customHeight="1">
      <c r="A92" s="61"/>
      <c r="B92" s="80"/>
      <c r="C92" s="80"/>
      <c r="D92" s="62"/>
      <c r="E92" s="63"/>
      <c r="F92" s="64"/>
      <c r="G92" s="62"/>
      <c r="H92" s="62"/>
    </row>
    <row r="93" spans="1:8" ht="20.149999999999999" customHeight="1">
      <c r="A93" s="61"/>
      <c r="B93" s="80"/>
      <c r="C93" s="80"/>
      <c r="D93" s="62"/>
      <c r="E93" s="63"/>
      <c r="F93" s="64"/>
      <c r="G93" s="62"/>
      <c r="H93" s="62"/>
    </row>
    <row r="94" spans="1:8" ht="20.149999999999999" customHeight="1">
      <c r="A94" s="61"/>
      <c r="B94" s="80"/>
      <c r="C94" s="80"/>
      <c r="D94" s="62"/>
      <c r="E94" s="63"/>
      <c r="F94" s="64"/>
      <c r="G94" s="62"/>
      <c r="H94" s="62"/>
    </row>
    <row r="95" spans="1:8" ht="20.149999999999999" customHeight="1">
      <c r="A95" s="61"/>
      <c r="B95" s="80"/>
      <c r="C95" s="80"/>
      <c r="D95" s="62"/>
      <c r="E95" s="63"/>
      <c r="F95" s="64"/>
      <c r="G95" s="62"/>
      <c r="H95" s="62"/>
    </row>
    <row r="96" spans="1:8" ht="20.149999999999999" customHeight="1">
      <c r="A96" s="61"/>
      <c r="B96" s="80"/>
      <c r="C96" s="80"/>
      <c r="D96" s="62"/>
      <c r="E96" s="63"/>
      <c r="F96" s="64"/>
      <c r="G96" s="62"/>
      <c r="H96" s="62"/>
    </row>
    <row r="97" spans="1:8" ht="20.149999999999999" customHeight="1">
      <c r="A97" s="61"/>
      <c r="B97" s="80"/>
      <c r="C97" s="80"/>
      <c r="D97" s="62"/>
      <c r="E97" s="63"/>
      <c r="F97" s="64"/>
      <c r="G97" s="62"/>
      <c r="H97" s="62"/>
    </row>
    <row r="98" spans="1:8" ht="20.149999999999999" customHeight="1">
      <c r="A98" s="61"/>
      <c r="B98" s="80"/>
      <c r="C98" s="80"/>
      <c r="D98" s="62"/>
      <c r="E98" s="63"/>
      <c r="F98" s="64"/>
      <c r="G98" s="62"/>
      <c r="H98" s="62"/>
    </row>
    <row r="99" spans="1:8" ht="20.149999999999999" customHeight="1">
      <c r="A99" s="61"/>
      <c r="B99" s="80"/>
      <c r="C99" s="80"/>
      <c r="D99" s="62"/>
      <c r="E99" s="63"/>
      <c r="F99" s="64"/>
      <c r="G99" s="62"/>
      <c r="H99" s="62"/>
    </row>
    <row r="100" spans="1:8" ht="20.149999999999999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49999999999999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49999999999999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49999999999999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49999999999999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49999999999999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49999999999999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49999999999999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49999999999999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49999999999999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49999999999999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49999999999999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49999999999999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49999999999999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49999999999999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49999999999999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49999999999999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49999999999999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49999999999999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49999999999999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49999999999999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49999999999999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49999999999999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49999999999999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49999999999999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49999999999999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49999999999999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49999999999999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49999999999999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49999999999999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49999999999999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49999999999999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49999999999999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49999999999999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49999999999999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49999999999999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49999999999999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49999999999999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49999999999999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49999999999999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49999999999999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49999999999999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49999999999999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49999999999999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49999999999999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49999999999999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49999999999999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49999999999999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49999999999999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49999999999999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49999999999999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49999999999999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49999999999999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49999999999999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49999999999999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49999999999999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49999999999999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49999999999999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49999999999999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49999999999999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49999999999999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49999999999999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49999999999999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49999999999999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49999999999999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49999999999999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49999999999999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49999999999999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49999999999999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49999999999999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49999999999999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49999999999999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49999999999999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49999999999999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49999999999999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49999999999999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49999999999999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49999999999999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49999999999999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49999999999999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49999999999999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49999999999999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49999999999999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49999999999999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49999999999999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49999999999999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49999999999999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49999999999999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49999999999999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49999999999999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49999999999999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49999999999999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49999999999999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49999999999999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49999999999999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49999999999999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49999999999999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49999999999999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49999999999999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49999999999999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49999999999999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49999999999999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49999999999999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49999999999999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49999999999999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49999999999999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49999999999999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49999999999999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49999999999999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49999999999999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49999999999999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49999999999999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49999999999999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49999999999999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49999999999999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49999999999999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49999999999999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49999999999999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49999999999999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49999999999999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49999999999999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49999999999999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49999999999999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49999999999999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49999999999999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49999999999999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49999999999999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49999999999999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49999999999999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49999999999999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49999999999999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49999999999999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49999999999999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49999999999999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49999999999999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49999999999999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49999999999999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49999999999999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49999999999999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49999999999999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49999999999999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49999999999999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49999999999999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49999999999999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49999999999999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49999999999999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49999999999999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49999999999999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49999999999999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49999999999999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49999999999999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49999999999999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49999999999999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49999999999999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49999999999999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49999999999999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49999999999999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49999999999999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49999999999999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49999999999999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49999999999999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49999999999999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49999999999999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49999999999999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49999999999999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49999999999999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49999999999999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49999999999999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49999999999999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49999999999999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49999999999999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49999999999999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49999999999999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49999999999999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49999999999999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49999999999999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49999999999999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49999999999999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49999999999999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49999999999999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49999999999999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49999999999999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49999999999999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49999999999999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49999999999999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49999999999999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49999999999999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49999999999999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49999999999999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49999999999999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49999999999999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49999999999999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49999999999999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49999999999999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49999999999999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49999999999999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49999999999999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49999999999999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49999999999999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49999999999999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49999999999999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49999999999999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49999999999999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49999999999999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49999999999999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49999999999999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49999999999999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49999999999999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49999999999999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49999999999999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49999999999999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49999999999999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49999999999999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49999999999999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49999999999999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49999999999999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49999999999999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49999999999999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49999999999999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49999999999999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49999999999999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49999999999999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49999999999999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49999999999999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49999999999999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49999999999999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49999999999999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49999999999999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49999999999999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49999999999999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49999999999999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49999999999999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49999999999999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49999999999999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49999999999999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49999999999999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49999999999999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49999999999999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49999999999999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49999999999999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49999999999999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49999999999999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49999999999999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49999999999999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49999999999999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49999999999999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49999999999999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49999999999999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49999999999999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49999999999999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49999999999999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49999999999999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49999999999999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49999999999999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49999999999999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49999999999999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49999999999999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49999999999999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49999999999999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49999999999999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49999999999999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49999999999999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49999999999999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49999999999999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49999999999999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49999999999999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49999999999999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49999999999999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49999999999999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49999999999999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49999999999999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49999999999999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49999999999999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49999999999999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49999999999999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49999999999999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49999999999999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49999999999999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49999999999999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49999999999999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49999999999999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49999999999999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49999999999999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49999999999999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49999999999999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49999999999999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49999999999999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49999999999999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49999999999999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49999999999999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49999999999999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49999999999999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49999999999999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49999999999999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49999999999999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49999999999999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49999999999999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49999999999999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49999999999999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49999999999999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49999999999999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49999999999999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49999999999999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49999999999999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49999999999999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49999999999999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49999999999999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49999999999999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49999999999999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49999999999999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49999999999999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49999999999999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49999999999999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49999999999999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49999999999999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49999999999999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49999999999999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49999999999999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49999999999999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49999999999999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49999999999999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49999999999999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49999999999999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49999999999999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49999999999999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49999999999999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49999999999999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49999999999999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49999999999999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49999999999999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49999999999999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49999999999999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49999999999999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49999999999999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49999999999999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49999999999999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49999999999999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49999999999999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49999999999999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49999999999999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49999999999999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49999999999999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49999999999999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49999999999999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49999999999999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49999999999999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49999999999999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49999999999999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49999999999999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49999999999999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49999999999999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49999999999999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49999999999999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49999999999999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49999999999999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49999999999999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49999999999999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49999999999999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49999999999999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49999999999999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49999999999999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49999999999999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49999999999999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49999999999999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49999999999999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49999999999999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49999999999999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49999999999999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49999999999999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49999999999999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49999999999999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49999999999999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49999999999999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49999999999999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49999999999999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49999999999999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49999999999999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49999999999999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49999999999999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49999999999999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49999999999999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49999999999999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49999999999999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49999999999999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49999999999999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49999999999999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49999999999999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49999999999999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49999999999999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49999999999999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49999999999999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49999999999999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49999999999999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49999999999999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49999999999999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49999999999999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49999999999999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49999999999999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49999999999999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49999999999999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49999999999999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49999999999999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49999999999999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49999999999999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49999999999999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49999999999999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49999999999999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49999999999999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49999999999999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49999999999999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49999999999999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49999999999999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49999999999999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49999999999999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49999999999999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49999999999999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49999999999999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49999999999999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49999999999999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49999999999999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49999999999999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49999999999999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49999999999999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49999999999999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49999999999999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49999999999999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49999999999999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49999999999999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49999999999999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49999999999999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49999999999999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49999999999999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49999999999999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49999999999999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49999999999999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49999999999999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49999999999999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49999999999999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49999999999999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49999999999999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49999999999999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49999999999999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49999999999999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49999999999999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49999999999999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49999999999999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49999999999999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49999999999999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49999999999999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49999999999999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49999999999999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49999999999999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49999999999999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49999999999999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49999999999999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49999999999999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49999999999999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49999999999999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49999999999999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49999999999999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49999999999999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49999999999999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49999999999999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49999999999999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49999999999999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49999999999999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49999999999999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49999999999999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49999999999999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49999999999999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49999999999999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49999999999999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49999999999999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49999999999999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49999999999999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49999999999999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49999999999999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49999999999999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49999999999999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49999999999999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49999999999999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49999999999999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49999999999999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49999999999999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49999999999999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49999999999999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49999999999999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49999999999999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49999999999999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49999999999999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49999999999999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49999999999999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49999999999999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49999999999999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49999999999999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49999999999999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49999999999999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49999999999999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49999999999999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49999999999999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49999999999999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49999999999999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49999999999999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49999999999999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49999999999999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49999999999999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49999999999999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49999999999999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49999999999999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49999999999999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49999999999999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49999999999999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49999999999999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49999999999999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49999999999999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49999999999999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49999999999999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49999999999999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49999999999999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49999999999999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49999999999999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49999999999999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49999999999999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49999999999999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49999999999999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49999999999999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49999999999999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49999999999999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49999999999999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49999999999999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49999999999999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49999999999999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49999999999999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49999999999999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49999999999999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49999999999999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49999999999999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49999999999999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49999999999999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49999999999999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49999999999999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49999999999999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49999999999999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49999999999999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49999999999999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49999999999999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49999999999999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49999999999999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49999999999999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49999999999999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49999999999999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49999999999999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49999999999999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49999999999999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49999999999999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49999999999999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49999999999999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49999999999999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49999999999999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49999999999999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49999999999999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49999999999999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49999999999999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49999999999999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49999999999999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49999999999999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49999999999999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49999999999999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49999999999999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49999999999999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49999999999999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49999999999999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49999999999999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49999999999999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49999999999999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49999999999999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49999999999999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49999999999999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49999999999999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49999999999999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49999999999999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49999999999999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49999999999999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49999999999999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49999999999999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49999999999999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49999999999999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49999999999999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49999999999999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49999999999999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49999999999999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49999999999999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49999999999999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49999999999999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49999999999999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49999999999999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49999999999999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49999999999999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49999999999999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49999999999999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49999999999999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49999999999999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49999999999999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49999999999999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49999999999999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49999999999999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49999999999999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49999999999999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49999999999999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49999999999999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49999999999999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49999999999999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49999999999999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49999999999999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49999999999999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49999999999999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49999999999999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49999999999999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49999999999999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49999999999999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49999999999999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49999999999999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49999999999999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49999999999999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49999999999999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49999999999999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49999999999999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49999999999999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49999999999999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49999999999999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49999999999999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49999999999999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49999999999999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49999999999999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49999999999999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49999999999999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49999999999999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49999999999999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49999999999999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49999999999999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49999999999999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49999999999999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49999999999999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49999999999999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49999999999999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49999999999999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49999999999999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49999999999999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49999999999999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49999999999999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49999999999999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49999999999999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49999999999999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49999999999999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49999999999999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49999999999999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49999999999999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49999999999999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49999999999999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49999999999999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49999999999999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49999999999999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49999999999999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49999999999999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49999999999999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49999999999999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49999999999999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49999999999999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49999999999999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49999999999999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49999999999999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49999999999999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49999999999999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49999999999999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49999999999999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49999999999999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49999999999999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49999999999999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49999999999999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49999999999999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49999999999999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49999999999999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49999999999999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49999999999999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49999999999999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49999999999999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49999999999999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49999999999999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49999999999999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49999999999999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49999999999999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49999999999999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49999999999999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49999999999999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49999999999999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49999999999999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49999999999999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49999999999999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49999999999999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49999999999999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49999999999999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49999999999999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49999999999999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49999999999999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49999999999999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49999999999999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49999999999999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49999999999999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49999999999999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49999999999999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49999999999999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49999999999999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49999999999999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49999999999999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49999999999999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49999999999999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49999999999999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49999999999999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49999999999999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49999999999999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49999999999999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49999999999999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49999999999999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49999999999999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49999999999999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49999999999999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49999999999999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49999999999999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49999999999999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49999999999999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49999999999999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49999999999999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49999999999999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49999999999999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49999999999999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49999999999999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49999999999999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49999999999999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49999999999999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49999999999999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49999999999999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49999999999999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49999999999999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49999999999999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49999999999999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49999999999999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49999999999999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49999999999999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49999999999999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49999999999999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49999999999999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49999999999999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49999999999999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49999999999999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49999999999999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49999999999999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49999999999999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49999999999999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49999999999999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49999999999999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49999999999999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49999999999999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49999999999999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49999999999999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49999999999999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49999999999999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49999999999999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49999999999999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49999999999999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49999999999999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49999999999999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49999999999999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49999999999999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49999999999999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49999999999999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49999999999999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49999999999999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49999999999999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49999999999999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49999999999999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49999999999999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49999999999999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49999999999999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49999999999999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49999999999999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49999999999999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49999999999999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49999999999999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49999999999999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49999999999999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49999999999999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49999999999999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49999999999999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49999999999999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49999999999999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49999999999999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49999999999999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49999999999999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49999999999999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49999999999999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49999999999999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49999999999999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49999999999999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49999999999999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49999999999999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49999999999999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49999999999999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49999999999999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49999999999999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49999999999999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49999999999999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49999999999999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49999999999999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49999999999999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49999999999999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49999999999999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49999999999999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49999999999999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49999999999999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49999999999999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49999999999999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49999999999999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49999999999999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49999999999999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49999999999999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49999999999999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49999999999999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49999999999999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49999999999999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49999999999999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49999999999999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49999999999999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49999999999999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49999999999999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49999999999999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49999999999999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49999999999999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49999999999999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49999999999999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49999999999999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49999999999999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49999999999999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49999999999999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49999999999999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49999999999999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49999999999999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49999999999999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49999999999999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49999999999999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49999999999999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49999999999999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49999999999999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49999999999999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49999999999999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49999999999999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49999999999999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49999999999999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49999999999999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49999999999999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49999999999999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49999999999999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49999999999999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49999999999999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49999999999999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49999999999999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49999999999999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49999999999999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49999999999999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49999999999999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49999999999999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49999999999999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49999999999999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49999999999999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49999999999999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49999999999999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49999999999999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49999999999999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49999999999999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49999999999999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49999999999999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49999999999999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49999999999999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49999999999999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49999999999999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49999999999999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49999999999999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49999999999999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49999999999999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49999999999999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49999999999999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49999999999999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49999999999999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49999999999999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49999999999999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49999999999999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49999999999999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49999999999999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49999999999999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49999999999999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49999999999999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49999999999999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49999999999999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49999999999999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49999999999999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49999999999999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49999999999999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49999999999999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49999999999999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49999999999999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49999999999999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49999999999999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49999999999999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49999999999999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49999999999999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49999999999999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49999999999999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49999999999999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49999999999999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49999999999999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49999999999999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49999999999999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49999999999999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49999999999999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49999999999999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49999999999999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49999999999999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49999999999999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49999999999999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49999999999999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49999999999999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49999999999999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49999999999999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49999999999999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49999999999999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49999999999999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49999999999999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49999999999999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49999999999999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49999999999999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49999999999999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49999999999999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49999999999999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49999999999999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49999999999999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49999999999999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49999999999999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49999999999999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49999999999999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49999999999999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49999999999999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49999999999999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49999999999999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49999999999999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49999999999999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49999999999999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49999999999999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49999999999999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49999999999999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49999999999999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49999999999999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49999999999999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49999999999999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49999999999999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49999999999999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49999999999999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49999999999999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49999999999999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49999999999999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49999999999999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49999999999999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49999999999999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49999999999999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49999999999999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49999999999999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49999999999999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49999999999999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49999999999999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49999999999999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49999999999999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49999999999999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49999999999999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49999999999999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49999999999999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49999999999999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49999999999999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49999999999999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49999999999999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49999999999999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49999999999999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49999999999999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49999999999999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49999999999999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49999999999999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49999999999999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49999999999999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49999999999999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49999999999999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49999999999999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49999999999999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49999999999999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49999999999999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49999999999999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49999999999999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49999999999999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49999999999999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49999999999999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49999999999999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49999999999999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49999999999999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49999999999999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49999999999999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49999999999999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49999999999999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49999999999999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49999999999999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49999999999999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49999999999999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49999999999999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49999999999999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49999999999999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49999999999999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49999999999999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49999999999999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49999999999999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49999999999999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49999999999999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49999999999999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49999999999999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49999999999999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49999999999999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49999999999999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49999999999999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49999999999999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49999999999999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49999999999999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49999999999999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49999999999999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49999999999999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49999999999999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49999999999999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49999999999999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49999999999999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49999999999999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49999999999999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49999999999999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49999999999999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49999999999999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49999999999999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49999999999999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49999999999999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49999999999999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49999999999999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49999999999999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49999999999999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49999999999999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49999999999999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49999999999999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49999999999999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49999999999999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49999999999999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49999999999999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49999999999999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49999999999999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49999999999999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49999999999999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49999999999999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49999999999999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49999999999999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49999999999999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49999999999999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49999999999999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49999999999999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49999999999999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49999999999999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49999999999999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49999999999999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49999999999999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49999999999999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49999999999999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49999999999999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49999999999999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49999999999999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49999999999999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49999999999999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49999999999999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49999999999999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49999999999999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49999999999999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49999999999999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49999999999999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49999999999999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49999999999999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49999999999999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49999999999999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49999999999999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49999999999999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49999999999999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49999999999999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49999999999999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49999999999999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49999999999999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49999999999999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49999999999999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49999999999999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49999999999999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49999999999999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49999999999999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49999999999999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49999999999999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49999999999999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49999999999999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49999999999999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49999999999999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49999999999999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49999999999999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49999999999999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49999999999999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49999999999999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49999999999999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49999999999999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49999999999999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49999999999999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49999999999999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49999999999999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49999999999999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49999999999999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49999999999999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49999999999999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49999999999999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49999999999999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49999999999999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49999999999999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49999999999999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49999999999999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49999999999999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49999999999999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49999999999999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49999999999999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49999999999999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49999999999999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49999999999999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49999999999999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49999999999999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49999999999999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49999999999999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49999999999999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49999999999999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49999999999999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49999999999999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49999999999999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49999999999999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49999999999999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49999999999999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49999999999999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49999999999999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49999999999999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49999999999999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49999999999999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49999999999999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49999999999999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49999999999999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49999999999999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49999999999999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49999999999999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49999999999999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49999999999999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49999999999999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49999999999999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49999999999999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49999999999999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49999999999999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49999999999999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49999999999999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49999999999999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49999999999999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49999999999999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49999999999999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49999999999999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49999999999999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49999999999999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49999999999999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49999999999999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49999999999999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49999999999999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49999999999999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49999999999999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49999999999999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49999999999999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49999999999999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49999999999999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49999999999999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49999999999999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49999999999999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49999999999999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49999999999999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49999999999999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49999999999999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49999999999999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49999999999999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49999999999999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49999999999999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49999999999999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49999999999999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49999999999999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49999999999999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49999999999999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49999999999999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49999999999999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49999999999999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49999999999999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49999999999999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49999999999999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49999999999999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49999999999999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49999999999999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49999999999999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49999999999999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49999999999999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49999999999999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49999999999999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49999999999999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49999999999999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49999999999999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49999999999999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49999999999999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49999999999999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49999999999999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49999999999999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49999999999999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49999999999999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49999999999999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49999999999999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49999999999999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49999999999999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49999999999999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49999999999999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49999999999999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49999999999999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49999999999999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49999999999999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49999999999999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49999999999999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49999999999999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49999999999999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49999999999999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49999999999999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49999999999999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49999999999999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49999999999999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49999999999999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49999999999999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49999999999999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49999999999999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49999999999999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49999999999999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49999999999999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49999999999999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49999999999999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49999999999999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49999999999999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49999999999999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49999999999999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49999999999999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49999999999999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49999999999999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49999999999999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49999999999999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49999999999999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49999999999999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49999999999999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49999999999999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49999999999999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49999999999999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49999999999999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49999999999999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49999999999999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49999999999999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49999999999999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49999999999999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49999999999999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49999999999999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49999999999999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49999999999999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49999999999999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49999999999999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49999999999999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49999999999999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49999999999999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49999999999999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49999999999999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49999999999999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49999999999999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49999999999999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49999999999999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49999999999999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49999999999999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49999999999999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49999999999999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49999999999999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49999999999999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49999999999999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49999999999999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49999999999999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49999999999999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49999999999999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49999999999999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49999999999999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49999999999999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49999999999999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49999999999999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49999999999999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49999999999999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49999999999999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49999999999999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49999999999999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49999999999999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49999999999999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49999999999999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49999999999999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49999999999999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49999999999999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49999999999999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49999999999999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49999999999999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49999999999999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49999999999999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49999999999999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49999999999999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49999999999999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49999999999999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49999999999999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49999999999999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49999999999999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49999999999999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49999999999999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49999999999999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49999999999999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49999999999999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49999999999999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49999999999999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49999999999999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49999999999999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49999999999999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49999999999999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49999999999999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49999999999999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49999999999999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49999999999999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49999999999999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49999999999999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49999999999999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49999999999999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49999999999999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49999999999999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49999999999999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49999999999999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49999999999999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49999999999999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49999999999999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49999999999999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49999999999999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49999999999999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49999999999999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49999999999999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49999999999999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49999999999999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49999999999999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49999999999999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49999999999999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49999999999999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49999999999999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49999999999999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49999999999999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49999999999999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49999999999999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49999999999999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49999999999999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49999999999999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49999999999999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49999999999999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49999999999999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49999999999999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49999999999999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49999999999999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49999999999999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49999999999999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49999999999999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49999999999999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49999999999999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49999999999999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49999999999999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49999999999999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49999999999999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49999999999999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49999999999999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49999999999999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49999999999999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49999999999999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49999999999999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49999999999999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49999999999999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49999999999999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49999999999999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49999999999999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49999999999999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49999999999999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49999999999999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49999999999999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49999999999999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49999999999999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49999999999999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49999999999999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49999999999999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49999999999999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49999999999999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49999999999999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49999999999999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49999999999999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49999999999999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49999999999999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49999999999999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49999999999999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49999999999999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49999999999999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49999999999999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49999999999999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49999999999999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49999999999999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49999999999999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49999999999999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49999999999999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49999999999999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49999999999999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49999999999999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49999999999999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49999999999999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49999999999999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49999999999999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49999999999999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49999999999999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49999999999999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49999999999999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49999999999999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49999999999999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49999999999999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49999999999999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49999999999999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49999999999999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49999999999999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49999999999999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49999999999999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49999999999999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49999999999999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49999999999999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49999999999999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49999999999999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49999999999999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49999999999999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49999999999999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49999999999999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49999999999999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49999999999999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49999999999999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49999999999999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49999999999999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49999999999999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49999999999999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49999999999999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49999999999999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49999999999999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49999999999999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49999999999999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49999999999999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49999999999999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49999999999999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49999999999999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49999999999999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49999999999999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49999999999999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49999999999999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49999999999999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49999999999999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49999999999999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49999999999999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49999999999999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49999999999999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49999999999999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49999999999999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49999999999999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49999999999999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49999999999999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49999999999999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49999999999999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49999999999999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49999999999999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49999999999999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49999999999999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49999999999999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49999999999999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49999999999999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49999999999999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49999999999999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49999999999999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49999999999999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49999999999999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49999999999999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49999999999999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49999999999999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49999999999999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49999999999999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49999999999999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49999999999999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49999999999999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49999999999999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49999999999999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49999999999999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49999999999999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49999999999999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49999999999999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49999999999999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49999999999999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49999999999999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49999999999999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49999999999999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49999999999999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49999999999999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49999999999999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49999999999999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49999999999999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49999999999999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49999999999999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49999999999999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49999999999999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49999999999999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49999999999999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49999999999999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49999999999999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49999999999999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49999999999999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49999999999999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49999999999999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49999999999999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49999999999999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49999999999999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49999999999999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49999999999999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49999999999999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49999999999999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49999999999999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49999999999999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49999999999999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49999999999999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49999999999999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49999999999999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49999999999999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49999999999999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49999999999999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49999999999999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49999999999999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49999999999999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49999999999999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49999999999999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49999999999999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49999999999999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49999999999999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49999999999999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49999999999999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49999999999999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49999999999999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49999999999999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49999999999999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49999999999999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49999999999999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49999999999999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49999999999999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49999999999999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49999999999999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49999999999999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49999999999999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49999999999999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49999999999999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49999999999999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49999999999999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49999999999999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49999999999999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49999999999999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49999999999999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49999999999999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49999999999999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49999999999999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49999999999999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49999999999999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49999999999999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49999999999999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49999999999999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49999999999999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49999999999999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49999999999999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49999999999999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49999999999999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49999999999999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49999999999999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49999999999999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49999999999999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49999999999999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49999999999999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49999999999999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49999999999999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49999999999999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49999999999999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49999999999999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49999999999999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49999999999999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49999999999999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49999999999999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49999999999999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49999999999999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49999999999999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49999999999999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49999999999999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49999999999999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49999999999999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49999999999999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49999999999999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49999999999999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49999999999999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49999999999999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49999999999999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49999999999999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49999999999999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49999999999999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49999999999999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49999999999999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49999999999999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49999999999999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49999999999999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49999999999999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49999999999999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49999999999999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49999999999999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49999999999999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49999999999999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49999999999999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49999999999999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49999999999999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49999999999999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49999999999999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49999999999999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49999999999999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49999999999999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49999999999999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49999999999999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49999999999999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49999999999999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49999999999999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49999999999999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49999999999999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49999999999999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49999999999999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49999999999999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49999999999999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49999999999999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49999999999999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49999999999999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49999999999999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49999999999999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49999999999999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49999999999999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49999999999999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49999999999999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49999999999999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49999999999999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49999999999999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49999999999999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49999999999999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49999999999999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49999999999999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49999999999999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49999999999999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49999999999999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49999999999999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49999999999999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49999999999999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49999999999999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49999999999999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49999999999999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49999999999999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49999999999999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49999999999999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49999999999999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49999999999999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49999999999999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49999999999999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49999999999999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49999999999999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49999999999999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49999999999999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49999999999999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49999999999999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49999999999999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49999999999999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49999999999999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49999999999999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49999999999999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49999999999999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49999999999999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49999999999999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49999999999999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49999999999999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49999999999999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49999999999999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49999999999999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49999999999999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49999999999999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49999999999999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49999999999999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49999999999999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49999999999999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49999999999999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49999999999999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49999999999999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49999999999999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49999999999999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49999999999999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49999999999999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49999999999999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49999999999999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49999999999999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49999999999999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49999999999999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49999999999999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49999999999999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49999999999999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49999999999999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49999999999999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49999999999999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49999999999999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49999999999999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49999999999999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49999999999999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49999999999999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49999999999999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49999999999999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49999999999999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49999999999999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49999999999999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49999999999999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49999999999999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49999999999999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49999999999999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49999999999999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49999999999999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49999999999999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49999999999999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49999999999999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49999999999999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49999999999999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49999999999999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49999999999999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49999999999999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49999999999999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49999999999999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49999999999999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49999999999999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49999999999999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49999999999999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49999999999999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49999999999999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49999999999999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49999999999999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49999999999999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49999999999999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49999999999999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49999999999999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49999999999999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49999999999999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49999999999999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49999999999999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49999999999999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49999999999999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49999999999999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49999999999999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49999999999999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49999999999999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49999999999999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49999999999999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49999999999999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49999999999999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49999999999999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49999999999999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49999999999999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49999999999999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49999999999999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49999999999999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49999999999999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49999999999999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49999999999999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49999999999999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49999999999999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49999999999999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49999999999999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49999999999999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49999999999999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49999999999999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49999999999999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49999999999999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49999999999999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49999999999999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49999999999999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49999999999999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49999999999999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49999999999999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49999999999999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49999999999999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49999999999999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49999999999999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49999999999999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49999999999999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49999999999999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49999999999999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49999999999999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49999999999999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49999999999999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49999999999999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49999999999999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49999999999999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49999999999999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49999999999999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49999999999999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49999999999999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49999999999999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49999999999999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49999999999999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49999999999999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49999999999999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49999999999999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49999999999999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49999999999999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49999999999999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49999999999999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49999999999999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49999999999999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49999999999999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49999999999999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49999999999999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49999999999999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49999999999999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49999999999999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49999999999999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49999999999999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49999999999999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49999999999999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49999999999999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49999999999999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49999999999999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49999999999999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49999999999999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49999999999999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49999999999999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49999999999999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49999999999999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49999999999999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49999999999999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49999999999999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49999999999999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49999999999999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49999999999999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49999999999999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49999999999999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49999999999999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49999999999999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49999999999999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49999999999999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49999999999999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49999999999999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49999999999999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49999999999999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49999999999999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49999999999999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49999999999999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49999999999999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49999999999999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49999999999999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49999999999999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49999999999999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49999999999999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49999999999999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49999999999999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49999999999999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49999999999999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49999999999999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49999999999999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49999999999999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49999999999999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49999999999999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49999999999999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49999999999999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49999999999999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49999999999999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49999999999999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49999999999999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49999999999999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49999999999999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49999999999999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49999999999999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49999999999999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49999999999999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49999999999999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49999999999999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49999999999999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49999999999999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49999999999999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49999999999999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49999999999999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49999999999999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49999999999999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49999999999999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49999999999999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49999999999999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49999999999999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49999999999999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49999999999999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49999999999999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49999999999999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49999999999999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49999999999999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49999999999999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49999999999999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49999999999999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49999999999999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49999999999999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49999999999999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49999999999999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49999999999999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49999999999999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49999999999999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49999999999999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49999999999999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49999999999999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49999999999999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49999999999999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49999999999999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49999999999999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49999999999999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49999999999999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49999999999999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49999999999999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49999999999999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49999999999999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49999999999999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49999999999999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49999999999999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49999999999999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49999999999999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49999999999999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49999999999999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49999999999999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49999999999999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49999999999999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49999999999999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49999999999999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49999999999999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49999999999999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49999999999999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49999999999999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49999999999999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49999999999999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49999999999999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49999999999999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49999999999999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49999999999999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49999999999999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49999999999999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49999999999999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49999999999999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49999999999999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49999999999999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49999999999999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49999999999999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49999999999999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49999999999999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49999999999999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49999999999999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49999999999999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49999999999999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49999999999999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49999999999999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49999999999999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49999999999999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49999999999999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49999999999999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49999999999999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49999999999999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49999999999999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49999999999999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49999999999999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49999999999999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49999999999999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49999999999999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49999999999999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49999999999999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49999999999999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49999999999999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49999999999999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49999999999999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49999999999999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49999999999999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49999999999999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>
    <outlinePr summaryBelow="0"/>
  </sheetPr>
  <dimension ref="A1:H2107"/>
  <sheetViews>
    <sheetView workbookViewId="0">
      <selection activeCell="A8" sqref="A8"/>
    </sheetView>
  </sheetViews>
  <sheetFormatPr baseColWidth="10" defaultColWidth="9.08984375" defaultRowHeight="14"/>
  <cols>
    <col min="1" max="1" width="21.6328125" style="50" customWidth="1"/>
    <col min="2" max="2" width="20" style="50" customWidth="1"/>
    <col min="3" max="3" width="11.6328125" style="50" customWidth="1"/>
    <col min="4" max="4" width="31.6328125" style="50" customWidth="1"/>
    <col min="5" max="6" width="13.36328125" style="50" customWidth="1"/>
    <col min="7" max="7" width="15" style="50" customWidth="1"/>
    <col min="8" max="8" width="10" style="50" customWidth="1"/>
    <col min="9" max="16384" width="9.08984375" style="50"/>
  </cols>
  <sheetData>
    <row r="1" spans="1:8" ht="20.149999999999999" customHeight="1">
      <c r="A1" s="47" t="s">
        <v>20</v>
      </c>
      <c r="B1" s="48">
        <f>A6</f>
        <v>45720</v>
      </c>
      <c r="C1" s="83"/>
      <c r="D1" s="83"/>
      <c r="E1" s="83"/>
      <c r="F1" s="83"/>
      <c r="G1" s="49"/>
      <c r="H1" s="49"/>
    </row>
    <row r="2" spans="1:8" ht="20.149999999999999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49999999999999" customHeight="1">
      <c r="A3" s="83"/>
      <c r="B3" s="83"/>
      <c r="C3" s="83"/>
      <c r="D3" s="83"/>
      <c r="E3" s="83"/>
      <c r="F3" s="83"/>
      <c r="G3" s="49"/>
      <c r="H3" s="49"/>
    </row>
    <row r="4" spans="1:8" ht="20.149999999999999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67" t="s">
        <v>22</v>
      </c>
      <c r="B5" s="86" t="s">
        <v>23</v>
      </c>
      <c r="C5" s="86"/>
      <c r="D5" s="67" t="s">
        <v>24</v>
      </c>
      <c r="E5" s="67" t="s">
        <v>25</v>
      </c>
      <c r="F5" s="67" t="s">
        <v>26</v>
      </c>
      <c r="G5" s="49"/>
      <c r="H5" s="49"/>
    </row>
    <row r="6" spans="1:8" ht="20.149999999999999" customHeight="1">
      <c r="A6" s="53">
        <f>'Details 03 Mar 2025'!A6+1</f>
        <v>45720</v>
      </c>
      <c r="B6" s="81">
        <v>493334</v>
      </c>
      <c r="C6" s="82"/>
      <c r="D6" s="54">
        <v>21.2347</v>
      </c>
      <c r="E6" s="55" t="s">
        <v>27</v>
      </c>
      <c r="F6" s="55" t="s">
        <v>28</v>
      </c>
      <c r="G6" s="49"/>
      <c r="H6" s="49"/>
    </row>
    <row r="7" spans="1:8" ht="20.149999999999999" customHeight="1">
      <c r="A7" s="53">
        <f>'Details 03 Mar 2025'!A7+1</f>
        <v>45720</v>
      </c>
      <c r="B7" s="81">
        <v>147712</v>
      </c>
      <c r="C7" s="82"/>
      <c r="D7" s="54">
        <v>21.307500000000001</v>
      </c>
      <c r="E7" s="55" t="s">
        <v>27</v>
      </c>
      <c r="F7" s="55" t="s">
        <v>29</v>
      </c>
      <c r="G7" s="49"/>
      <c r="H7" s="49"/>
    </row>
    <row r="8" spans="1:8" ht="20.149999999999999" customHeight="1">
      <c r="A8" s="53">
        <f>'Details 03 Mar 2025'!A8+1</f>
        <v>45720</v>
      </c>
      <c r="B8" s="81">
        <v>8746</v>
      </c>
      <c r="C8" s="82"/>
      <c r="D8" s="54">
        <v>21.304400000000001</v>
      </c>
      <c r="E8" s="55" t="s">
        <v>27</v>
      </c>
      <c r="F8" s="55" t="s">
        <v>30</v>
      </c>
      <c r="G8" s="49"/>
      <c r="H8" s="49"/>
    </row>
    <row r="9" spans="1:8" ht="20.149999999999999" customHeight="1">
      <c r="A9" s="53">
        <f>'Details 03 Mar 2025'!A9+1</f>
        <v>45720</v>
      </c>
      <c r="B9" s="81">
        <v>8938</v>
      </c>
      <c r="C9" s="82"/>
      <c r="D9" s="54">
        <v>21.311699999999998</v>
      </c>
      <c r="E9" s="55" t="s">
        <v>27</v>
      </c>
      <c r="F9" s="55" t="s">
        <v>31</v>
      </c>
      <c r="G9" s="49"/>
      <c r="H9" s="49"/>
    </row>
    <row r="10" spans="1:8" ht="20.149999999999999" customHeight="1">
      <c r="A10" s="65"/>
      <c r="B10" s="83"/>
      <c r="C10" s="83"/>
      <c r="D10" s="83"/>
      <c r="E10" s="83"/>
      <c r="F10" s="83"/>
      <c r="G10" s="83"/>
      <c r="H10" s="83"/>
    </row>
    <row r="11" spans="1:8" ht="20.149999999999999" customHeight="1">
      <c r="A11" s="59"/>
      <c r="B11" s="84"/>
      <c r="C11" s="84"/>
      <c r="D11" s="84"/>
      <c r="E11" s="84"/>
      <c r="F11" s="84"/>
      <c r="G11" s="84"/>
      <c r="H11" s="84"/>
    </row>
    <row r="12" spans="1:8" ht="20.149999999999999" customHeight="1">
      <c r="A12" s="66"/>
      <c r="B12" s="85"/>
      <c r="C12" s="85"/>
      <c r="D12" s="66"/>
      <c r="E12" s="66"/>
      <c r="F12" s="66"/>
      <c r="G12" s="66"/>
      <c r="H12" s="66"/>
    </row>
    <row r="13" spans="1:8" ht="20.149999999999999" customHeight="1">
      <c r="A13" s="61"/>
      <c r="B13" s="80"/>
      <c r="C13" s="80"/>
      <c r="D13" s="62"/>
      <c r="E13" s="63"/>
      <c r="F13" s="64"/>
      <c r="G13" s="62"/>
      <c r="H13" s="62"/>
    </row>
    <row r="14" spans="1:8" ht="20.149999999999999" customHeight="1">
      <c r="A14" s="61"/>
      <c r="B14" s="80"/>
      <c r="C14" s="80"/>
      <c r="D14" s="62"/>
      <c r="E14" s="63"/>
      <c r="F14" s="64"/>
      <c r="G14" s="62"/>
      <c r="H14" s="62"/>
    </row>
    <row r="15" spans="1:8" ht="20.149999999999999" customHeight="1">
      <c r="A15" s="61"/>
      <c r="B15" s="80"/>
      <c r="C15" s="80"/>
      <c r="D15" s="62"/>
      <c r="E15" s="63"/>
      <c r="F15" s="64"/>
      <c r="G15" s="62"/>
      <c r="H15" s="62"/>
    </row>
    <row r="16" spans="1:8" ht="20.149999999999999" customHeight="1">
      <c r="A16" s="61"/>
      <c r="B16" s="80"/>
      <c r="C16" s="80"/>
      <c r="D16" s="62"/>
      <c r="E16" s="63"/>
      <c r="F16" s="64"/>
      <c r="G16" s="62"/>
      <c r="H16" s="62"/>
    </row>
    <row r="17" spans="1:8" ht="20.149999999999999" customHeight="1">
      <c r="A17" s="61"/>
      <c r="B17" s="80"/>
      <c r="C17" s="80"/>
      <c r="D17" s="62"/>
      <c r="E17" s="63"/>
      <c r="F17" s="64"/>
      <c r="G17" s="62"/>
      <c r="H17" s="62"/>
    </row>
    <row r="18" spans="1:8" ht="20.149999999999999" customHeight="1">
      <c r="A18" s="61"/>
      <c r="B18" s="80"/>
      <c r="C18" s="80"/>
      <c r="D18" s="62"/>
      <c r="E18" s="63"/>
      <c r="F18" s="64"/>
      <c r="G18" s="62"/>
      <c r="H18" s="62"/>
    </row>
    <row r="19" spans="1:8" ht="20.149999999999999" customHeight="1">
      <c r="A19" s="61"/>
      <c r="B19" s="80"/>
      <c r="C19" s="80"/>
      <c r="D19" s="62"/>
      <c r="E19" s="63"/>
      <c r="F19" s="64"/>
      <c r="G19" s="62"/>
      <c r="H19" s="62"/>
    </row>
    <row r="20" spans="1:8" ht="20.149999999999999" customHeight="1">
      <c r="A20" s="61"/>
      <c r="B20" s="80"/>
      <c r="C20" s="80"/>
      <c r="D20" s="62"/>
      <c r="E20" s="63"/>
      <c r="F20" s="64"/>
      <c r="G20" s="62"/>
      <c r="H20" s="62"/>
    </row>
    <row r="21" spans="1:8" ht="20.149999999999999" customHeight="1">
      <c r="A21" s="61"/>
      <c r="B21" s="80"/>
      <c r="C21" s="80"/>
      <c r="D21" s="62"/>
      <c r="E21" s="63"/>
      <c r="F21" s="64"/>
      <c r="G21" s="62"/>
      <c r="H21" s="62"/>
    </row>
    <row r="22" spans="1:8" ht="20.149999999999999" customHeight="1">
      <c r="A22" s="61"/>
      <c r="B22" s="80"/>
      <c r="C22" s="80"/>
      <c r="D22" s="62"/>
      <c r="E22" s="63"/>
      <c r="F22" s="64"/>
      <c r="G22" s="62"/>
      <c r="H22" s="62"/>
    </row>
    <row r="23" spans="1:8" ht="20.149999999999999" customHeight="1">
      <c r="A23" s="61"/>
      <c r="B23" s="80"/>
      <c r="C23" s="80"/>
      <c r="D23" s="62"/>
      <c r="E23" s="63"/>
      <c r="F23" s="64"/>
      <c r="G23" s="62"/>
      <c r="H23" s="62"/>
    </row>
    <row r="24" spans="1:8" ht="20.149999999999999" customHeight="1">
      <c r="A24" s="61"/>
      <c r="B24" s="80"/>
      <c r="C24" s="80"/>
      <c r="D24" s="62"/>
      <c r="E24" s="63"/>
      <c r="F24" s="64"/>
      <c r="G24" s="62"/>
      <c r="H24" s="62"/>
    </row>
    <row r="25" spans="1:8" ht="20.149999999999999" customHeight="1">
      <c r="A25" s="61"/>
      <c r="B25" s="80"/>
      <c r="C25" s="80"/>
      <c r="D25" s="62"/>
      <c r="E25" s="63"/>
      <c r="F25" s="64"/>
      <c r="G25" s="62"/>
      <c r="H25" s="62"/>
    </row>
    <row r="26" spans="1:8" ht="20.149999999999999" customHeight="1">
      <c r="A26" s="61"/>
      <c r="B26" s="80"/>
      <c r="C26" s="80"/>
      <c r="D26" s="62"/>
      <c r="E26" s="63"/>
      <c r="F26" s="64"/>
      <c r="G26" s="62"/>
      <c r="H26" s="62"/>
    </row>
    <row r="27" spans="1:8" ht="20.149999999999999" customHeight="1">
      <c r="A27" s="61"/>
      <c r="B27" s="80"/>
      <c r="C27" s="80"/>
      <c r="D27" s="62"/>
      <c r="E27" s="63"/>
      <c r="F27" s="64"/>
      <c r="G27" s="62"/>
      <c r="H27" s="62"/>
    </row>
    <row r="28" spans="1:8" ht="20.149999999999999" customHeight="1">
      <c r="A28" s="61"/>
      <c r="B28" s="80"/>
      <c r="C28" s="80"/>
      <c r="D28" s="62"/>
      <c r="E28" s="63"/>
      <c r="F28" s="64"/>
      <c r="G28" s="62"/>
      <c r="H28" s="62"/>
    </row>
    <row r="29" spans="1:8" ht="20.149999999999999" customHeight="1">
      <c r="A29" s="61"/>
      <c r="B29" s="80"/>
      <c r="C29" s="80"/>
      <c r="D29" s="62"/>
      <c r="E29" s="63"/>
      <c r="F29" s="64"/>
      <c r="G29" s="62"/>
      <c r="H29" s="62"/>
    </row>
    <row r="30" spans="1:8" ht="20.149999999999999" customHeight="1">
      <c r="A30" s="61"/>
      <c r="B30" s="80"/>
      <c r="C30" s="80"/>
      <c r="D30" s="62"/>
      <c r="E30" s="63"/>
      <c r="F30" s="64"/>
      <c r="G30" s="62"/>
      <c r="H30" s="62"/>
    </row>
    <row r="31" spans="1:8" ht="20.149999999999999" customHeight="1">
      <c r="A31" s="61"/>
      <c r="B31" s="80"/>
      <c r="C31" s="80"/>
      <c r="D31" s="62"/>
      <c r="E31" s="63"/>
      <c r="F31" s="64"/>
      <c r="G31" s="62"/>
      <c r="H31" s="62"/>
    </row>
    <row r="32" spans="1:8" ht="20.149999999999999" customHeight="1">
      <c r="A32" s="61"/>
      <c r="B32" s="80"/>
      <c r="C32" s="80"/>
      <c r="D32" s="62"/>
      <c r="E32" s="63"/>
      <c r="F32" s="64"/>
      <c r="G32" s="62"/>
      <c r="H32" s="62"/>
    </row>
    <row r="33" spans="1:8" ht="20.149999999999999" customHeight="1">
      <c r="A33" s="61"/>
      <c r="B33" s="80"/>
      <c r="C33" s="80"/>
      <c r="D33" s="62"/>
      <c r="E33" s="63"/>
      <c r="F33" s="64"/>
      <c r="G33" s="62"/>
      <c r="H33" s="62"/>
    </row>
    <row r="34" spans="1:8" ht="20.149999999999999" customHeight="1">
      <c r="A34" s="61"/>
      <c r="B34" s="80"/>
      <c r="C34" s="80"/>
      <c r="D34" s="62"/>
      <c r="E34" s="63"/>
      <c r="F34" s="64"/>
      <c r="G34" s="62"/>
      <c r="H34" s="62"/>
    </row>
    <row r="35" spans="1:8" ht="20.149999999999999" customHeight="1">
      <c r="A35" s="61"/>
      <c r="B35" s="80"/>
      <c r="C35" s="80"/>
      <c r="D35" s="62"/>
      <c r="E35" s="63"/>
      <c r="F35" s="64"/>
      <c r="G35" s="62"/>
      <c r="H35" s="62"/>
    </row>
    <row r="36" spans="1:8" ht="20.149999999999999" customHeight="1">
      <c r="A36" s="61"/>
      <c r="B36" s="80"/>
      <c r="C36" s="80"/>
      <c r="D36" s="62"/>
      <c r="E36" s="63"/>
      <c r="F36" s="64"/>
      <c r="G36" s="62"/>
      <c r="H36" s="62"/>
    </row>
    <row r="37" spans="1:8" ht="20.149999999999999" customHeight="1">
      <c r="A37" s="61"/>
      <c r="B37" s="80"/>
      <c r="C37" s="80"/>
      <c r="D37" s="62"/>
      <c r="E37" s="63"/>
      <c r="F37" s="64"/>
      <c r="G37" s="62"/>
      <c r="H37" s="62"/>
    </row>
    <row r="38" spans="1:8" ht="20.149999999999999" customHeight="1">
      <c r="A38" s="61"/>
      <c r="B38" s="80"/>
      <c r="C38" s="80"/>
      <c r="D38" s="62"/>
      <c r="E38" s="63"/>
      <c r="F38" s="64"/>
      <c r="G38" s="62"/>
      <c r="H38" s="62"/>
    </row>
    <row r="39" spans="1:8" ht="20.149999999999999" customHeight="1">
      <c r="A39" s="61"/>
      <c r="B39" s="80"/>
      <c r="C39" s="80"/>
      <c r="D39" s="62"/>
      <c r="E39" s="63"/>
      <c r="F39" s="64"/>
      <c r="G39" s="62"/>
      <c r="H39" s="62"/>
    </row>
    <row r="40" spans="1:8" ht="20.149999999999999" customHeight="1">
      <c r="A40" s="61"/>
      <c r="B40" s="80"/>
      <c r="C40" s="80"/>
      <c r="D40" s="62"/>
      <c r="E40" s="63"/>
      <c r="F40" s="64"/>
      <c r="G40" s="62"/>
      <c r="H40" s="62"/>
    </row>
    <row r="41" spans="1:8" ht="20.149999999999999" customHeight="1">
      <c r="A41" s="61"/>
      <c r="B41" s="80"/>
      <c r="C41" s="80"/>
      <c r="D41" s="62"/>
      <c r="E41" s="63"/>
      <c r="F41" s="64"/>
      <c r="G41" s="62"/>
      <c r="H41" s="62"/>
    </row>
    <row r="42" spans="1:8" ht="20.149999999999999" customHeight="1">
      <c r="A42" s="61"/>
      <c r="B42" s="80"/>
      <c r="C42" s="80"/>
      <c r="D42" s="62"/>
      <c r="E42" s="63"/>
      <c r="F42" s="64"/>
      <c r="G42" s="62"/>
      <c r="H42" s="62"/>
    </row>
    <row r="43" spans="1:8" ht="20.149999999999999" customHeight="1">
      <c r="A43" s="61"/>
      <c r="B43" s="80"/>
      <c r="C43" s="80"/>
      <c r="D43" s="62"/>
      <c r="E43" s="63"/>
      <c r="F43" s="64"/>
      <c r="G43" s="62"/>
      <c r="H43" s="62"/>
    </row>
    <row r="44" spans="1:8" ht="20.149999999999999" customHeight="1">
      <c r="A44" s="61"/>
      <c r="B44" s="80"/>
      <c r="C44" s="80"/>
      <c r="D44" s="62"/>
      <c r="E44" s="63"/>
      <c r="F44" s="64"/>
      <c r="G44" s="62"/>
      <c r="H44" s="62"/>
    </row>
    <row r="45" spans="1:8" ht="20.149999999999999" customHeight="1">
      <c r="A45" s="61"/>
      <c r="B45" s="80"/>
      <c r="C45" s="80"/>
      <c r="D45" s="62"/>
      <c r="E45" s="63"/>
      <c r="F45" s="64"/>
      <c r="G45" s="62"/>
      <c r="H45" s="62"/>
    </row>
    <row r="46" spans="1:8" ht="20.149999999999999" customHeight="1">
      <c r="A46" s="61"/>
      <c r="B46" s="80"/>
      <c r="C46" s="80"/>
      <c r="D46" s="62"/>
      <c r="E46" s="63"/>
      <c r="F46" s="64"/>
      <c r="G46" s="62"/>
      <c r="H46" s="62"/>
    </row>
    <row r="47" spans="1:8" ht="20.149999999999999" customHeight="1">
      <c r="A47" s="61"/>
      <c r="B47" s="80"/>
      <c r="C47" s="80"/>
      <c r="D47" s="62"/>
      <c r="E47" s="63"/>
      <c r="F47" s="64"/>
      <c r="G47" s="62"/>
      <c r="H47" s="62"/>
    </row>
    <row r="48" spans="1:8" ht="20.149999999999999" customHeight="1">
      <c r="A48" s="61"/>
      <c r="B48" s="80"/>
      <c r="C48" s="80"/>
      <c r="D48" s="62"/>
      <c r="E48" s="63"/>
      <c r="F48" s="64"/>
      <c r="G48" s="62"/>
      <c r="H48" s="62"/>
    </row>
    <row r="49" spans="1:8" ht="20.149999999999999" customHeight="1">
      <c r="A49" s="61"/>
      <c r="B49" s="80"/>
      <c r="C49" s="80"/>
      <c r="D49" s="62"/>
      <c r="E49" s="63"/>
      <c r="F49" s="64"/>
      <c r="G49" s="62"/>
      <c r="H49" s="62"/>
    </row>
    <row r="50" spans="1:8" ht="20.149999999999999" customHeight="1">
      <c r="A50" s="61"/>
      <c r="B50" s="80"/>
      <c r="C50" s="80"/>
      <c r="D50" s="62"/>
      <c r="E50" s="63"/>
      <c r="F50" s="64"/>
      <c r="G50" s="62"/>
      <c r="H50" s="62"/>
    </row>
    <row r="51" spans="1:8" ht="20.149999999999999" customHeight="1">
      <c r="A51" s="61"/>
      <c r="B51" s="80"/>
      <c r="C51" s="80"/>
      <c r="D51" s="62"/>
      <c r="E51" s="63"/>
      <c r="F51" s="64"/>
      <c r="G51" s="62"/>
      <c r="H51" s="62"/>
    </row>
    <row r="52" spans="1:8" ht="20.149999999999999" customHeight="1">
      <c r="A52" s="61"/>
      <c r="B52" s="80"/>
      <c r="C52" s="80"/>
      <c r="D52" s="62"/>
      <c r="E52" s="63"/>
      <c r="F52" s="64"/>
      <c r="G52" s="62"/>
      <c r="H52" s="62"/>
    </row>
    <row r="53" spans="1:8" ht="20.149999999999999" customHeight="1">
      <c r="A53" s="61"/>
      <c r="B53" s="80"/>
      <c r="C53" s="80"/>
      <c r="D53" s="62"/>
      <c r="E53" s="63"/>
      <c r="F53" s="64"/>
      <c r="G53" s="62"/>
      <c r="H53" s="62"/>
    </row>
    <row r="54" spans="1:8" ht="20.149999999999999" customHeight="1">
      <c r="A54" s="61"/>
      <c r="B54" s="80"/>
      <c r="C54" s="80"/>
      <c r="D54" s="62"/>
      <c r="E54" s="63"/>
      <c r="F54" s="64"/>
      <c r="G54" s="62"/>
      <c r="H54" s="62"/>
    </row>
    <row r="55" spans="1:8" ht="20.149999999999999" customHeight="1">
      <c r="A55" s="61"/>
      <c r="B55" s="80"/>
      <c r="C55" s="80"/>
      <c r="D55" s="62"/>
      <c r="E55" s="63"/>
      <c r="F55" s="64"/>
      <c r="G55" s="62"/>
      <c r="H55" s="62"/>
    </row>
    <row r="56" spans="1:8" ht="20.149999999999999" customHeight="1">
      <c r="A56" s="61"/>
      <c r="B56" s="80"/>
      <c r="C56" s="80"/>
      <c r="D56" s="62"/>
      <c r="E56" s="63"/>
      <c r="F56" s="64"/>
      <c r="G56" s="62"/>
      <c r="H56" s="62"/>
    </row>
    <row r="57" spans="1:8" ht="20.149999999999999" customHeight="1">
      <c r="A57" s="61"/>
      <c r="B57" s="80"/>
      <c r="C57" s="80"/>
      <c r="D57" s="62"/>
      <c r="E57" s="63"/>
      <c r="F57" s="64"/>
      <c r="G57" s="62"/>
      <c r="H57" s="62"/>
    </row>
    <row r="58" spans="1:8" ht="20.149999999999999" customHeight="1">
      <c r="A58" s="61"/>
      <c r="B58" s="80"/>
      <c r="C58" s="80"/>
      <c r="D58" s="62"/>
      <c r="E58" s="63"/>
      <c r="F58" s="64"/>
      <c r="G58" s="62"/>
      <c r="H58" s="62"/>
    </row>
    <row r="59" spans="1:8" ht="20.149999999999999" customHeight="1">
      <c r="A59" s="61"/>
      <c r="B59" s="80"/>
      <c r="C59" s="80"/>
      <c r="D59" s="62"/>
      <c r="E59" s="63"/>
      <c r="F59" s="64"/>
      <c r="G59" s="62"/>
      <c r="H59" s="62"/>
    </row>
    <row r="60" spans="1:8" ht="20.149999999999999" customHeight="1">
      <c r="A60" s="61"/>
      <c r="B60" s="80"/>
      <c r="C60" s="80"/>
      <c r="D60" s="62"/>
      <c r="E60" s="63"/>
      <c r="F60" s="64"/>
      <c r="G60" s="62"/>
      <c r="H60" s="62"/>
    </row>
    <row r="61" spans="1:8" ht="20.149999999999999" customHeight="1">
      <c r="A61" s="61"/>
      <c r="B61" s="80"/>
      <c r="C61" s="80"/>
      <c r="D61" s="62"/>
      <c r="E61" s="63"/>
      <c r="F61" s="64"/>
      <c r="G61" s="62"/>
      <c r="H61" s="62"/>
    </row>
    <row r="62" spans="1:8" ht="20.149999999999999" customHeight="1">
      <c r="A62" s="61"/>
      <c r="B62" s="80"/>
      <c r="C62" s="80"/>
      <c r="D62" s="62"/>
      <c r="E62" s="63"/>
      <c r="F62" s="64"/>
      <c r="G62" s="62"/>
      <c r="H62" s="62"/>
    </row>
    <row r="63" spans="1:8" ht="20.149999999999999" customHeight="1">
      <c r="A63" s="61"/>
      <c r="B63" s="80"/>
      <c r="C63" s="80"/>
      <c r="D63" s="62"/>
      <c r="E63" s="63"/>
      <c r="F63" s="64"/>
      <c r="G63" s="62"/>
      <c r="H63" s="62"/>
    </row>
    <row r="64" spans="1:8" ht="20.149999999999999" customHeight="1">
      <c r="A64" s="61"/>
      <c r="B64" s="80"/>
      <c r="C64" s="80"/>
      <c r="D64" s="62"/>
      <c r="E64" s="63"/>
      <c r="F64" s="64"/>
      <c r="G64" s="62"/>
      <c r="H64" s="62"/>
    </row>
    <row r="65" spans="1:8" ht="20.149999999999999" customHeight="1">
      <c r="A65" s="61"/>
      <c r="B65" s="80"/>
      <c r="C65" s="80"/>
      <c r="D65" s="62"/>
      <c r="E65" s="63"/>
      <c r="F65" s="64"/>
      <c r="G65" s="62"/>
      <c r="H65" s="62"/>
    </row>
    <row r="66" spans="1:8" ht="20.149999999999999" customHeight="1">
      <c r="A66" s="61"/>
      <c r="B66" s="80"/>
      <c r="C66" s="80"/>
      <c r="D66" s="62"/>
      <c r="E66" s="63"/>
      <c r="F66" s="64"/>
      <c r="G66" s="62"/>
      <c r="H66" s="62"/>
    </row>
    <row r="67" spans="1:8" ht="20.149999999999999" customHeight="1">
      <c r="A67" s="61"/>
      <c r="B67" s="80"/>
      <c r="C67" s="80"/>
      <c r="D67" s="62"/>
      <c r="E67" s="63"/>
      <c r="F67" s="64"/>
      <c r="G67" s="62"/>
      <c r="H67" s="62"/>
    </row>
    <row r="68" spans="1:8" ht="20.149999999999999" customHeight="1">
      <c r="A68" s="61"/>
      <c r="B68" s="80"/>
      <c r="C68" s="80"/>
      <c r="D68" s="62"/>
      <c r="E68" s="63"/>
      <c r="F68" s="64"/>
      <c r="G68" s="62"/>
      <c r="H68" s="62"/>
    </row>
    <row r="69" spans="1:8" ht="20.149999999999999" customHeight="1">
      <c r="A69" s="61"/>
      <c r="B69" s="80"/>
      <c r="C69" s="80"/>
      <c r="D69" s="62"/>
      <c r="E69" s="63"/>
      <c r="F69" s="64"/>
      <c r="G69" s="62"/>
      <c r="H69" s="62"/>
    </row>
    <row r="70" spans="1:8" ht="20.149999999999999" customHeight="1">
      <c r="A70" s="61"/>
      <c r="B70" s="80"/>
      <c r="C70" s="80"/>
      <c r="D70" s="62"/>
      <c r="E70" s="63"/>
      <c r="F70" s="64"/>
      <c r="G70" s="62"/>
      <c r="H70" s="62"/>
    </row>
    <row r="71" spans="1:8" ht="20.149999999999999" customHeight="1">
      <c r="A71" s="61"/>
      <c r="B71" s="80"/>
      <c r="C71" s="80"/>
      <c r="D71" s="62"/>
      <c r="E71" s="63"/>
      <c r="F71" s="64"/>
      <c r="G71" s="62"/>
      <c r="H71" s="62"/>
    </row>
    <row r="72" spans="1:8" ht="20.149999999999999" customHeight="1">
      <c r="A72" s="61"/>
      <c r="B72" s="80"/>
      <c r="C72" s="80"/>
      <c r="D72" s="62"/>
      <c r="E72" s="63"/>
      <c r="F72" s="64"/>
      <c r="G72" s="62"/>
      <c r="H72" s="62"/>
    </row>
    <row r="73" spans="1:8" ht="20.149999999999999" customHeight="1">
      <c r="A73" s="61"/>
      <c r="B73" s="80"/>
      <c r="C73" s="80"/>
      <c r="D73" s="62"/>
      <c r="E73" s="63"/>
      <c r="F73" s="64"/>
      <c r="G73" s="62"/>
      <c r="H73" s="62"/>
    </row>
    <row r="74" spans="1:8" ht="20.149999999999999" customHeight="1">
      <c r="A74" s="61"/>
      <c r="B74" s="80"/>
      <c r="C74" s="80"/>
      <c r="D74" s="62"/>
      <c r="E74" s="63"/>
      <c r="F74" s="64"/>
      <c r="G74" s="62"/>
      <c r="H74" s="62"/>
    </row>
    <row r="75" spans="1:8" ht="20.149999999999999" customHeight="1">
      <c r="A75" s="61"/>
      <c r="B75" s="80"/>
      <c r="C75" s="80"/>
      <c r="D75" s="62"/>
      <c r="E75" s="63"/>
      <c r="F75" s="64"/>
      <c r="G75" s="62"/>
      <c r="H75" s="62"/>
    </row>
    <row r="76" spans="1:8" ht="20.149999999999999" customHeight="1">
      <c r="A76" s="61"/>
      <c r="B76" s="80"/>
      <c r="C76" s="80"/>
      <c r="D76" s="62"/>
      <c r="E76" s="63"/>
      <c r="F76" s="64"/>
      <c r="G76" s="62"/>
      <c r="H76" s="62"/>
    </row>
    <row r="77" spans="1:8" ht="20.149999999999999" customHeight="1">
      <c r="A77" s="61"/>
      <c r="B77" s="80"/>
      <c r="C77" s="80"/>
      <c r="D77" s="62"/>
      <c r="E77" s="63"/>
      <c r="F77" s="64"/>
      <c r="G77" s="62"/>
      <c r="H77" s="62"/>
    </row>
    <row r="78" spans="1:8" ht="20.149999999999999" customHeight="1">
      <c r="A78" s="61"/>
      <c r="B78" s="80"/>
      <c r="C78" s="80"/>
      <c r="D78" s="62"/>
      <c r="E78" s="63"/>
      <c r="F78" s="64"/>
      <c r="G78" s="62"/>
      <c r="H78" s="62"/>
    </row>
    <row r="79" spans="1:8" ht="20.149999999999999" customHeight="1">
      <c r="A79" s="61"/>
      <c r="B79" s="80"/>
      <c r="C79" s="80"/>
      <c r="D79" s="62"/>
      <c r="E79" s="63"/>
      <c r="F79" s="64"/>
      <c r="G79" s="62"/>
      <c r="H79" s="62"/>
    </row>
    <row r="80" spans="1:8" ht="20.149999999999999" customHeight="1">
      <c r="A80" s="61"/>
      <c r="B80" s="80"/>
      <c r="C80" s="80"/>
      <c r="D80" s="62"/>
      <c r="E80" s="63"/>
      <c r="F80" s="64"/>
      <c r="G80" s="62"/>
      <c r="H80" s="62"/>
    </row>
    <row r="81" spans="1:8" ht="20.149999999999999" customHeight="1">
      <c r="A81" s="61"/>
      <c r="B81" s="80"/>
      <c r="C81" s="80"/>
      <c r="D81" s="62"/>
      <c r="E81" s="63"/>
      <c r="F81" s="64"/>
      <c r="G81" s="62"/>
      <c r="H81" s="62"/>
    </row>
    <row r="82" spans="1:8" ht="20.149999999999999" customHeight="1">
      <c r="A82" s="61"/>
      <c r="B82" s="80"/>
      <c r="C82" s="80"/>
      <c r="D82" s="62"/>
      <c r="E82" s="63"/>
      <c r="F82" s="64"/>
      <c r="G82" s="62"/>
      <c r="H82" s="62"/>
    </row>
    <row r="83" spans="1:8" ht="20.149999999999999" customHeight="1">
      <c r="A83" s="61"/>
      <c r="B83" s="80"/>
      <c r="C83" s="80"/>
      <c r="D83" s="62"/>
      <c r="E83" s="63"/>
      <c r="F83" s="64"/>
      <c r="G83" s="62"/>
      <c r="H83" s="62"/>
    </row>
    <row r="84" spans="1:8" ht="20.149999999999999" customHeight="1">
      <c r="A84" s="61"/>
      <c r="B84" s="80"/>
      <c r="C84" s="80"/>
      <c r="D84" s="62"/>
      <c r="E84" s="63"/>
      <c r="F84" s="64"/>
      <c r="G84" s="62"/>
      <c r="H84" s="62"/>
    </row>
    <row r="85" spans="1:8" ht="20.149999999999999" customHeight="1">
      <c r="A85" s="61"/>
      <c r="B85" s="80"/>
      <c r="C85" s="80"/>
      <c r="D85" s="62"/>
      <c r="E85" s="63"/>
      <c r="F85" s="64"/>
      <c r="G85" s="62"/>
      <c r="H85" s="62"/>
    </row>
    <row r="86" spans="1:8" ht="20.149999999999999" customHeight="1">
      <c r="A86" s="61"/>
      <c r="B86" s="80"/>
      <c r="C86" s="80"/>
      <c r="D86" s="62"/>
      <c r="E86" s="63"/>
      <c r="F86" s="64"/>
      <c r="G86" s="62"/>
      <c r="H86" s="62"/>
    </row>
    <row r="87" spans="1:8" ht="20.149999999999999" customHeight="1">
      <c r="A87" s="61"/>
      <c r="B87" s="80"/>
      <c r="C87" s="80"/>
      <c r="D87" s="62"/>
      <c r="E87" s="63"/>
      <c r="F87" s="64"/>
      <c r="G87" s="62"/>
      <c r="H87" s="62"/>
    </row>
    <row r="88" spans="1:8" ht="20.149999999999999" customHeight="1">
      <c r="A88" s="61"/>
      <c r="B88" s="80"/>
      <c r="C88" s="80"/>
      <c r="D88" s="62"/>
      <c r="E88" s="63"/>
      <c r="F88" s="64"/>
      <c r="G88" s="62"/>
      <c r="H88" s="62"/>
    </row>
    <row r="89" spans="1:8" ht="20.149999999999999" customHeight="1">
      <c r="A89" s="61"/>
      <c r="B89" s="80"/>
      <c r="C89" s="80"/>
      <c r="D89" s="62"/>
      <c r="E89" s="63"/>
      <c r="F89" s="64"/>
      <c r="G89" s="62"/>
      <c r="H89" s="62"/>
    </row>
    <row r="90" spans="1:8" ht="20.149999999999999" customHeight="1">
      <c r="A90" s="61"/>
      <c r="B90" s="80"/>
      <c r="C90" s="80"/>
      <c r="D90" s="62"/>
      <c r="E90" s="63"/>
      <c r="F90" s="64"/>
      <c r="G90" s="62"/>
      <c r="H90" s="62"/>
    </row>
    <row r="91" spans="1:8" ht="20.149999999999999" customHeight="1">
      <c r="A91" s="61"/>
      <c r="B91" s="80"/>
      <c r="C91" s="80"/>
      <c r="D91" s="62"/>
      <c r="E91" s="63"/>
      <c r="F91" s="64"/>
      <c r="G91" s="62"/>
      <c r="H91" s="62"/>
    </row>
    <row r="92" spans="1:8" ht="20.149999999999999" customHeight="1">
      <c r="A92" s="61"/>
      <c r="B92" s="80"/>
      <c r="C92" s="80"/>
      <c r="D92" s="62"/>
      <c r="E92" s="63"/>
      <c r="F92" s="64"/>
      <c r="G92" s="62"/>
      <c r="H92" s="62"/>
    </row>
    <row r="93" spans="1:8" ht="20.149999999999999" customHeight="1">
      <c r="A93" s="61"/>
      <c r="B93" s="80"/>
      <c r="C93" s="80"/>
      <c r="D93" s="62"/>
      <c r="E93" s="63"/>
      <c r="F93" s="64"/>
      <c r="G93" s="62"/>
      <c r="H93" s="62"/>
    </row>
    <row r="94" spans="1:8" ht="20.149999999999999" customHeight="1">
      <c r="A94" s="61"/>
      <c r="B94" s="80"/>
      <c r="C94" s="80"/>
      <c r="D94" s="62"/>
      <c r="E94" s="63"/>
      <c r="F94" s="64"/>
      <c r="G94" s="62"/>
      <c r="H94" s="62"/>
    </row>
    <row r="95" spans="1:8" ht="20.149999999999999" customHeight="1">
      <c r="A95" s="61"/>
      <c r="B95" s="80"/>
      <c r="C95" s="80"/>
      <c r="D95" s="62"/>
      <c r="E95" s="63"/>
      <c r="F95" s="64"/>
      <c r="G95" s="62"/>
      <c r="H95" s="62"/>
    </row>
    <row r="96" spans="1:8" ht="20.149999999999999" customHeight="1">
      <c r="A96" s="61"/>
      <c r="B96" s="80"/>
      <c r="C96" s="80"/>
      <c r="D96" s="62"/>
      <c r="E96" s="63"/>
      <c r="F96" s="64"/>
      <c r="G96" s="62"/>
      <c r="H96" s="62"/>
    </row>
    <row r="97" spans="1:8" ht="20.149999999999999" customHeight="1">
      <c r="A97" s="61"/>
      <c r="B97" s="80"/>
      <c r="C97" s="80"/>
      <c r="D97" s="62"/>
      <c r="E97" s="63"/>
      <c r="F97" s="64"/>
      <c r="G97" s="62"/>
      <c r="H97" s="62"/>
    </row>
    <row r="98" spans="1:8" ht="20.149999999999999" customHeight="1">
      <c r="A98" s="61"/>
      <c r="B98" s="80"/>
      <c r="C98" s="80"/>
      <c r="D98" s="62"/>
      <c r="E98" s="63"/>
      <c r="F98" s="64"/>
      <c r="G98" s="62"/>
      <c r="H98" s="62"/>
    </row>
    <row r="99" spans="1:8" ht="20.149999999999999" customHeight="1">
      <c r="A99" s="61"/>
      <c r="B99" s="80"/>
      <c r="C99" s="80"/>
      <c r="D99" s="62"/>
      <c r="E99" s="63"/>
      <c r="F99" s="64"/>
      <c r="G99" s="62"/>
      <c r="H99" s="62"/>
    </row>
    <row r="100" spans="1:8" ht="20.149999999999999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49999999999999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49999999999999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49999999999999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49999999999999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49999999999999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49999999999999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49999999999999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49999999999999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49999999999999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49999999999999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49999999999999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49999999999999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49999999999999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49999999999999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49999999999999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49999999999999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49999999999999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49999999999999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49999999999999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49999999999999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49999999999999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49999999999999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49999999999999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49999999999999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49999999999999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49999999999999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49999999999999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49999999999999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49999999999999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49999999999999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49999999999999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49999999999999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49999999999999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49999999999999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49999999999999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49999999999999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49999999999999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49999999999999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49999999999999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49999999999999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49999999999999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49999999999999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49999999999999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49999999999999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49999999999999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49999999999999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49999999999999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49999999999999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49999999999999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49999999999999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49999999999999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49999999999999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49999999999999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49999999999999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49999999999999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49999999999999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49999999999999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49999999999999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49999999999999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49999999999999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49999999999999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49999999999999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49999999999999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49999999999999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49999999999999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49999999999999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49999999999999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49999999999999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49999999999999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49999999999999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49999999999999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49999999999999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49999999999999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49999999999999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49999999999999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49999999999999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49999999999999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49999999999999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49999999999999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49999999999999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49999999999999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49999999999999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49999999999999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49999999999999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49999999999999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49999999999999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49999999999999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49999999999999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49999999999999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49999999999999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49999999999999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49999999999999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49999999999999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49999999999999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49999999999999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49999999999999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49999999999999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49999999999999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49999999999999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49999999999999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49999999999999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49999999999999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49999999999999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49999999999999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49999999999999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49999999999999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49999999999999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49999999999999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49999999999999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49999999999999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49999999999999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49999999999999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49999999999999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49999999999999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49999999999999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49999999999999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49999999999999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49999999999999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49999999999999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49999999999999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49999999999999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49999999999999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49999999999999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49999999999999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49999999999999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49999999999999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49999999999999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49999999999999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49999999999999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49999999999999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49999999999999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49999999999999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49999999999999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49999999999999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49999999999999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49999999999999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49999999999999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49999999999999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49999999999999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49999999999999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49999999999999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49999999999999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49999999999999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49999999999999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49999999999999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49999999999999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49999999999999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49999999999999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49999999999999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49999999999999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49999999999999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49999999999999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49999999999999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49999999999999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49999999999999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49999999999999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49999999999999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49999999999999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49999999999999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49999999999999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49999999999999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49999999999999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49999999999999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49999999999999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49999999999999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49999999999999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49999999999999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49999999999999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49999999999999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49999999999999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49999999999999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49999999999999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49999999999999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49999999999999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49999999999999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49999999999999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49999999999999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49999999999999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49999999999999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49999999999999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49999999999999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49999999999999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49999999999999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49999999999999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49999999999999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49999999999999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49999999999999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49999999999999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49999999999999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49999999999999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49999999999999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49999999999999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49999999999999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49999999999999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49999999999999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49999999999999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49999999999999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49999999999999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49999999999999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49999999999999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49999999999999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49999999999999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49999999999999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49999999999999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49999999999999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49999999999999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49999999999999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49999999999999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49999999999999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49999999999999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49999999999999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49999999999999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49999999999999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49999999999999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49999999999999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49999999999999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49999999999999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49999999999999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49999999999999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49999999999999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49999999999999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49999999999999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49999999999999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49999999999999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49999999999999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49999999999999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49999999999999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49999999999999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49999999999999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49999999999999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49999999999999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49999999999999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49999999999999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49999999999999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49999999999999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49999999999999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49999999999999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49999999999999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49999999999999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49999999999999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49999999999999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49999999999999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49999999999999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49999999999999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49999999999999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49999999999999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49999999999999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49999999999999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49999999999999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49999999999999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49999999999999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49999999999999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49999999999999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49999999999999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49999999999999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49999999999999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49999999999999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49999999999999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49999999999999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49999999999999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49999999999999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49999999999999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49999999999999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49999999999999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49999999999999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49999999999999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49999999999999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49999999999999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49999999999999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49999999999999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49999999999999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49999999999999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49999999999999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49999999999999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49999999999999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49999999999999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49999999999999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49999999999999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49999999999999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49999999999999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49999999999999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49999999999999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49999999999999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49999999999999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49999999999999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49999999999999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49999999999999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49999999999999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49999999999999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49999999999999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49999999999999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49999999999999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49999999999999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49999999999999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49999999999999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49999999999999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49999999999999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49999999999999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49999999999999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49999999999999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49999999999999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49999999999999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49999999999999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49999999999999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49999999999999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49999999999999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49999999999999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49999999999999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49999999999999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49999999999999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49999999999999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49999999999999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49999999999999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49999999999999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49999999999999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49999999999999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49999999999999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49999999999999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49999999999999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49999999999999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49999999999999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49999999999999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49999999999999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49999999999999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49999999999999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49999999999999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49999999999999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49999999999999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49999999999999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49999999999999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49999999999999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49999999999999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49999999999999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49999999999999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49999999999999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49999999999999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49999999999999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49999999999999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49999999999999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49999999999999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49999999999999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49999999999999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49999999999999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49999999999999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49999999999999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49999999999999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49999999999999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49999999999999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49999999999999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49999999999999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49999999999999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49999999999999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49999999999999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49999999999999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49999999999999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49999999999999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49999999999999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49999999999999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49999999999999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49999999999999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49999999999999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49999999999999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49999999999999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49999999999999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49999999999999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49999999999999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49999999999999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49999999999999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49999999999999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49999999999999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49999999999999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49999999999999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49999999999999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49999999999999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49999999999999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49999999999999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49999999999999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49999999999999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49999999999999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49999999999999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49999999999999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49999999999999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49999999999999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49999999999999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49999999999999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49999999999999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49999999999999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49999999999999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49999999999999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49999999999999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49999999999999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49999999999999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49999999999999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49999999999999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49999999999999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49999999999999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49999999999999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49999999999999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49999999999999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49999999999999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49999999999999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49999999999999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49999999999999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49999999999999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49999999999999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49999999999999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49999999999999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49999999999999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49999999999999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49999999999999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49999999999999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49999999999999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49999999999999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49999999999999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49999999999999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49999999999999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49999999999999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49999999999999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49999999999999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49999999999999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49999999999999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49999999999999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49999999999999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49999999999999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49999999999999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49999999999999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49999999999999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49999999999999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49999999999999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49999999999999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49999999999999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49999999999999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49999999999999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49999999999999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49999999999999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49999999999999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49999999999999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49999999999999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49999999999999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49999999999999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49999999999999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49999999999999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49999999999999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49999999999999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49999999999999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49999999999999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49999999999999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49999999999999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49999999999999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49999999999999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49999999999999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49999999999999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49999999999999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49999999999999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49999999999999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49999999999999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49999999999999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49999999999999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49999999999999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49999999999999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49999999999999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49999999999999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49999999999999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49999999999999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49999999999999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49999999999999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49999999999999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49999999999999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49999999999999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49999999999999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49999999999999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49999999999999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49999999999999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49999999999999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49999999999999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49999999999999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49999999999999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49999999999999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49999999999999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49999999999999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49999999999999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49999999999999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49999999999999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49999999999999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49999999999999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49999999999999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49999999999999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49999999999999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49999999999999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49999999999999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49999999999999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49999999999999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49999999999999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49999999999999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49999999999999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49999999999999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49999999999999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49999999999999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49999999999999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49999999999999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49999999999999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49999999999999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49999999999999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49999999999999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49999999999999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49999999999999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49999999999999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49999999999999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49999999999999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49999999999999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49999999999999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49999999999999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49999999999999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49999999999999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49999999999999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49999999999999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49999999999999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49999999999999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49999999999999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49999999999999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49999999999999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49999999999999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49999999999999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49999999999999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49999999999999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49999999999999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49999999999999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49999999999999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49999999999999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49999999999999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49999999999999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49999999999999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49999999999999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49999999999999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49999999999999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49999999999999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49999999999999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49999999999999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49999999999999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49999999999999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49999999999999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49999999999999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49999999999999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49999999999999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49999999999999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49999999999999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49999999999999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49999999999999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49999999999999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49999999999999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49999999999999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49999999999999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49999999999999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49999999999999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49999999999999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49999999999999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49999999999999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49999999999999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49999999999999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49999999999999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49999999999999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49999999999999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49999999999999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49999999999999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49999999999999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49999999999999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49999999999999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49999999999999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49999999999999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49999999999999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49999999999999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49999999999999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49999999999999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49999999999999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49999999999999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49999999999999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49999999999999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49999999999999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49999999999999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49999999999999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49999999999999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49999999999999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49999999999999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49999999999999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49999999999999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49999999999999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49999999999999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49999999999999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49999999999999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49999999999999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49999999999999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49999999999999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49999999999999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49999999999999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49999999999999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49999999999999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49999999999999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49999999999999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49999999999999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49999999999999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49999999999999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49999999999999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49999999999999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49999999999999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49999999999999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49999999999999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49999999999999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49999999999999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49999999999999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49999999999999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49999999999999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49999999999999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49999999999999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49999999999999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49999999999999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49999999999999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49999999999999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49999999999999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49999999999999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49999999999999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49999999999999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49999999999999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49999999999999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49999999999999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49999999999999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49999999999999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49999999999999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49999999999999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49999999999999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49999999999999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49999999999999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49999999999999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49999999999999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49999999999999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49999999999999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49999999999999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49999999999999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49999999999999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49999999999999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49999999999999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49999999999999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49999999999999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49999999999999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49999999999999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49999999999999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49999999999999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49999999999999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49999999999999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49999999999999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49999999999999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49999999999999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49999999999999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49999999999999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49999999999999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49999999999999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49999999999999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49999999999999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49999999999999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49999999999999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49999999999999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49999999999999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49999999999999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49999999999999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49999999999999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49999999999999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49999999999999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49999999999999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49999999999999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49999999999999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49999999999999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49999999999999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49999999999999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49999999999999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49999999999999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49999999999999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49999999999999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49999999999999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49999999999999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49999999999999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49999999999999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49999999999999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49999999999999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49999999999999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49999999999999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49999999999999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49999999999999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49999999999999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49999999999999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49999999999999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49999999999999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49999999999999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49999999999999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49999999999999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49999999999999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49999999999999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49999999999999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49999999999999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49999999999999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49999999999999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49999999999999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49999999999999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49999999999999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49999999999999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49999999999999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49999999999999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49999999999999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49999999999999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49999999999999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49999999999999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49999999999999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49999999999999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49999999999999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49999999999999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49999999999999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49999999999999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49999999999999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49999999999999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49999999999999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49999999999999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49999999999999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49999999999999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49999999999999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49999999999999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49999999999999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49999999999999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49999999999999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49999999999999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49999999999999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49999999999999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49999999999999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49999999999999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49999999999999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49999999999999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49999999999999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49999999999999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49999999999999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49999999999999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49999999999999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49999999999999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49999999999999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49999999999999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49999999999999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49999999999999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49999999999999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49999999999999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49999999999999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49999999999999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49999999999999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49999999999999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49999999999999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49999999999999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49999999999999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49999999999999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49999999999999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49999999999999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49999999999999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49999999999999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49999999999999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49999999999999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49999999999999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49999999999999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49999999999999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49999999999999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49999999999999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49999999999999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49999999999999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49999999999999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49999999999999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49999999999999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49999999999999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49999999999999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49999999999999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49999999999999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49999999999999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49999999999999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49999999999999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49999999999999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49999999999999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49999999999999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49999999999999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49999999999999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49999999999999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49999999999999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49999999999999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49999999999999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49999999999999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49999999999999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49999999999999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49999999999999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49999999999999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49999999999999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49999999999999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49999999999999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49999999999999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49999999999999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49999999999999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49999999999999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49999999999999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49999999999999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49999999999999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49999999999999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49999999999999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49999999999999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49999999999999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49999999999999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49999999999999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49999999999999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49999999999999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49999999999999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49999999999999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49999999999999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49999999999999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49999999999999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49999999999999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49999999999999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49999999999999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49999999999999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49999999999999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49999999999999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49999999999999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49999999999999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49999999999999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49999999999999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49999999999999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49999999999999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49999999999999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49999999999999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49999999999999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49999999999999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49999999999999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49999999999999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49999999999999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49999999999999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49999999999999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49999999999999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49999999999999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49999999999999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49999999999999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49999999999999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49999999999999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49999999999999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49999999999999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49999999999999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49999999999999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49999999999999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49999999999999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49999999999999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49999999999999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49999999999999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49999999999999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49999999999999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49999999999999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49999999999999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49999999999999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49999999999999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49999999999999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49999999999999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49999999999999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49999999999999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49999999999999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49999999999999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49999999999999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49999999999999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49999999999999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49999999999999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49999999999999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49999999999999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49999999999999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49999999999999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49999999999999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49999999999999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49999999999999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49999999999999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49999999999999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49999999999999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49999999999999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49999999999999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49999999999999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49999999999999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49999999999999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49999999999999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49999999999999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49999999999999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49999999999999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49999999999999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49999999999999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49999999999999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49999999999999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49999999999999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49999999999999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49999999999999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49999999999999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49999999999999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49999999999999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49999999999999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49999999999999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49999999999999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49999999999999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49999999999999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49999999999999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49999999999999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49999999999999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49999999999999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49999999999999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49999999999999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49999999999999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49999999999999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49999999999999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49999999999999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49999999999999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49999999999999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49999999999999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49999999999999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49999999999999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49999999999999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49999999999999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49999999999999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49999999999999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49999999999999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49999999999999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49999999999999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49999999999999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49999999999999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49999999999999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49999999999999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49999999999999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49999999999999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49999999999999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49999999999999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49999999999999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49999999999999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49999999999999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49999999999999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49999999999999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49999999999999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49999999999999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49999999999999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49999999999999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49999999999999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49999999999999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49999999999999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49999999999999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49999999999999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49999999999999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49999999999999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49999999999999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49999999999999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49999999999999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49999999999999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49999999999999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49999999999999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49999999999999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49999999999999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49999999999999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49999999999999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49999999999999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49999999999999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49999999999999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49999999999999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49999999999999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49999999999999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49999999999999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49999999999999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49999999999999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49999999999999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49999999999999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49999999999999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49999999999999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49999999999999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49999999999999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49999999999999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49999999999999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49999999999999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49999999999999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49999999999999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49999999999999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49999999999999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49999999999999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49999999999999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49999999999999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49999999999999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49999999999999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49999999999999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49999999999999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49999999999999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49999999999999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49999999999999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49999999999999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49999999999999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49999999999999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49999999999999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49999999999999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49999999999999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49999999999999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49999999999999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49999999999999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49999999999999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49999999999999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49999999999999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49999999999999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49999999999999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49999999999999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49999999999999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49999999999999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49999999999999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49999999999999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49999999999999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49999999999999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49999999999999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49999999999999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49999999999999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49999999999999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49999999999999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49999999999999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49999999999999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49999999999999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49999999999999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49999999999999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49999999999999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49999999999999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49999999999999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49999999999999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49999999999999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49999999999999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49999999999999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49999999999999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49999999999999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49999999999999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49999999999999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49999999999999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49999999999999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49999999999999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49999999999999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49999999999999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49999999999999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49999999999999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49999999999999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49999999999999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49999999999999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49999999999999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49999999999999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49999999999999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49999999999999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49999999999999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49999999999999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49999999999999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49999999999999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49999999999999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49999999999999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49999999999999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49999999999999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49999999999999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49999999999999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49999999999999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49999999999999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49999999999999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49999999999999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49999999999999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49999999999999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49999999999999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49999999999999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49999999999999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49999999999999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49999999999999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49999999999999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49999999999999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49999999999999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49999999999999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49999999999999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49999999999999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49999999999999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49999999999999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49999999999999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49999999999999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49999999999999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49999999999999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49999999999999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49999999999999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49999999999999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49999999999999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49999999999999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49999999999999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49999999999999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49999999999999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49999999999999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49999999999999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49999999999999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49999999999999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49999999999999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49999999999999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49999999999999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49999999999999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49999999999999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49999999999999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49999999999999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49999999999999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49999999999999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49999999999999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49999999999999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49999999999999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49999999999999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49999999999999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49999999999999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49999999999999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49999999999999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49999999999999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49999999999999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49999999999999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49999999999999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49999999999999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49999999999999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49999999999999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49999999999999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49999999999999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49999999999999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49999999999999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49999999999999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49999999999999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49999999999999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49999999999999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49999999999999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49999999999999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49999999999999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49999999999999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49999999999999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49999999999999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49999999999999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49999999999999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49999999999999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49999999999999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49999999999999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49999999999999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49999999999999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49999999999999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49999999999999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49999999999999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49999999999999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49999999999999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49999999999999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49999999999999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49999999999999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49999999999999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49999999999999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49999999999999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49999999999999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49999999999999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49999999999999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49999999999999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49999999999999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49999999999999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49999999999999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49999999999999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49999999999999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49999999999999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49999999999999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49999999999999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49999999999999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49999999999999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49999999999999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49999999999999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49999999999999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49999999999999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49999999999999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49999999999999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49999999999999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49999999999999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49999999999999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49999999999999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49999999999999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49999999999999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49999999999999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49999999999999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49999999999999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49999999999999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49999999999999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49999999999999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49999999999999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49999999999999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49999999999999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49999999999999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49999999999999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49999999999999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49999999999999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49999999999999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49999999999999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49999999999999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49999999999999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49999999999999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49999999999999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49999999999999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49999999999999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49999999999999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49999999999999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49999999999999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49999999999999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49999999999999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49999999999999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49999999999999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49999999999999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49999999999999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49999999999999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49999999999999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49999999999999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49999999999999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49999999999999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49999999999999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49999999999999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49999999999999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49999999999999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49999999999999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49999999999999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49999999999999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49999999999999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49999999999999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49999999999999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49999999999999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49999999999999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49999999999999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49999999999999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49999999999999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49999999999999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49999999999999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49999999999999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49999999999999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49999999999999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49999999999999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49999999999999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49999999999999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49999999999999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49999999999999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49999999999999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49999999999999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49999999999999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49999999999999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49999999999999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49999999999999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49999999999999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49999999999999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49999999999999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49999999999999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49999999999999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49999999999999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49999999999999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49999999999999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49999999999999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49999999999999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49999999999999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49999999999999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49999999999999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49999999999999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49999999999999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49999999999999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49999999999999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49999999999999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49999999999999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49999999999999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49999999999999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49999999999999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49999999999999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49999999999999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49999999999999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49999999999999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49999999999999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49999999999999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49999999999999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49999999999999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49999999999999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49999999999999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49999999999999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49999999999999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49999999999999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49999999999999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49999999999999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49999999999999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49999999999999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49999999999999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49999999999999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49999999999999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49999999999999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49999999999999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49999999999999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49999999999999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49999999999999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49999999999999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49999999999999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49999999999999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49999999999999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49999999999999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49999999999999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49999999999999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49999999999999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49999999999999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49999999999999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49999999999999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49999999999999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49999999999999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49999999999999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49999999999999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49999999999999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49999999999999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49999999999999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49999999999999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49999999999999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49999999999999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49999999999999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49999999999999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49999999999999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49999999999999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49999999999999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49999999999999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49999999999999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49999999999999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49999999999999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49999999999999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49999999999999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49999999999999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49999999999999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49999999999999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49999999999999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49999999999999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49999999999999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49999999999999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49999999999999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49999999999999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49999999999999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49999999999999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49999999999999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49999999999999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49999999999999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49999999999999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49999999999999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49999999999999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49999999999999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49999999999999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49999999999999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49999999999999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49999999999999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49999999999999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49999999999999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49999999999999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49999999999999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49999999999999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49999999999999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49999999999999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49999999999999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49999999999999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49999999999999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49999999999999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49999999999999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49999999999999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49999999999999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49999999999999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49999999999999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49999999999999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49999999999999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49999999999999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49999999999999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49999999999999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49999999999999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49999999999999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49999999999999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49999999999999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49999999999999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49999999999999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49999999999999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49999999999999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49999999999999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49999999999999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49999999999999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49999999999999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49999999999999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49999999999999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49999999999999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49999999999999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49999999999999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49999999999999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49999999999999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49999999999999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49999999999999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49999999999999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49999999999999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49999999999999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49999999999999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49999999999999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49999999999999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49999999999999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49999999999999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49999999999999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49999999999999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49999999999999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49999999999999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49999999999999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49999999999999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49999999999999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49999999999999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49999999999999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49999999999999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49999999999999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49999999999999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49999999999999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49999999999999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49999999999999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49999999999999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49999999999999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49999999999999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49999999999999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49999999999999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49999999999999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49999999999999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49999999999999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49999999999999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49999999999999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49999999999999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49999999999999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49999999999999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49999999999999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49999999999999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49999999999999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49999999999999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49999999999999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49999999999999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49999999999999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49999999999999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49999999999999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49999999999999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49999999999999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49999999999999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49999999999999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49999999999999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49999999999999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49999999999999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49999999999999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49999999999999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49999999999999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49999999999999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49999999999999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49999999999999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49999999999999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49999999999999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49999999999999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49999999999999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49999999999999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49999999999999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49999999999999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49999999999999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49999999999999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49999999999999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49999999999999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49999999999999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49999999999999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49999999999999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49999999999999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49999999999999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49999999999999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49999999999999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49999999999999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49999999999999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49999999999999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49999999999999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49999999999999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49999999999999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49999999999999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49999999999999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49999999999999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49999999999999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49999999999999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49999999999999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49999999999999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49999999999999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49999999999999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49999999999999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49999999999999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49999999999999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49999999999999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49999999999999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49999999999999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49999999999999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49999999999999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49999999999999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49999999999999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49999999999999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49999999999999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49999999999999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49999999999999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49999999999999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49999999999999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49999999999999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49999999999999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49999999999999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49999999999999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49999999999999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49999999999999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49999999999999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49999999999999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49999999999999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49999999999999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49999999999999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49999999999999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49999999999999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49999999999999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49999999999999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49999999999999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49999999999999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49999999999999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49999999999999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49999999999999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49999999999999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49999999999999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49999999999999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49999999999999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49999999999999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49999999999999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49999999999999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49999999999999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49999999999999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49999999999999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49999999999999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49999999999999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49999999999999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49999999999999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49999999999999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49999999999999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49999999999999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49999999999999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49999999999999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49999999999999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49999999999999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49999999999999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49999999999999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49999999999999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49999999999999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49999999999999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49999999999999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49999999999999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49999999999999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49999999999999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49999999999999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49999999999999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49999999999999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49999999999999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49999999999999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49999999999999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49999999999999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49999999999999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49999999999999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49999999999999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49999999999999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49999999999999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49999999999999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49999999999999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49999999999999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49999999999999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49999999999999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49999999999999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49999999999999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49999999999999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49999999999999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49999999999999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49999999999999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49999999999999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49999999999999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49999999999999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49999999999999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49999999999999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49999999999999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49999999999999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49999999999999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49999999999999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49999999999999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49999999999999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49999999999999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49999999999999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49999999999999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49999999999999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49999999999999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49999999999999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49999999999999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49999999999999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49999999999999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49999999999999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49999999999999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49999999999999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49999999999999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49999999999999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49999999999999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49999999999999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49999999999999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49999999999999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49999999999999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49999999999999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49999999999999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49999999999999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49999999999999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49999999999999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49999999999999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49999999999999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49999999999999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49999999999999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49999999999999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49999999999999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49999999999999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49999999999999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49999999999999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49999999999999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49999999999999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49999999999999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49999999999999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49999999999999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49999999999999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49999999999999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49999999999999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49999999999999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49999999999999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49999999999999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49999999999999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49999999999999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49999999999999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49999999999999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49999999999999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49999999999999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49999999999999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49999999999999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49999999999999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49999999999999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49999999999999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49999999999999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49999999999999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49999999999999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49999999999999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49999999999999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49999999999999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49999999999999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49999999999999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49999999999999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49999999999999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49999999999999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49999999999999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49999999999999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49999999999999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49999999999999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49999999999999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49999999999999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49999999999999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49999999999999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49999999999999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49999999999999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49999999999999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49999999999999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49999999999999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49999999999999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49999999999999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49999999999999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49999999999999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49999999999999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49999999999999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49999999999999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49999999999999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49999999999999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49999999999999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49999999999999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49999999999999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49999999999999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49999999999999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49999999999999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49999999999999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49999999999999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49999999999999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49999999999999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49999999999999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49999999999999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49999999999999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49999999999999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49999999999999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49999999999999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49999999999999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49999999999999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49999999999999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49999999999999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49999999999999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49999999999999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49999999999999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49999999999999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49999999999999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49999999999999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49999999999999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49999999999999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49999999999999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49999999999999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49999999999999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49999999999999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49999999999999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49999999999999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49999999999999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49999999999999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49999999999999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49999999999999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49999999999999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49999999999999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49999999999999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49999999999999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49999999999999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49999999999999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49999999999999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49999999999999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49999999999999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49999999999999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49999999999999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49999999999999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49999999999999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49999999999999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49999999999999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49999999999999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49999999999999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49999999999999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49999999999999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49999999999999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49999999999999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49999999999999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49999999999999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49999999999999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49999999999999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49999999999999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49999999999999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49999999999999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49999999999999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49999999999999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49999999999999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49999999999999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49999999999999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49999999999999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49999999999999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49999999999999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49999999999999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49999999999999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49999999999999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49999999999999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49999999999999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49999999999999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49999999999999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49999999999999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49999999999999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49999999999999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49999999999999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49999999999999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49999999999999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49999999999999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49999999999999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49999999999999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49999999999999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49999999999999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49999999999999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49999999999999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49999999999999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49999999999999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49999999999999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49999999999999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49999999999999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49999999999999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49999999999999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49999999999999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49999999999999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49999999999999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49999999999999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49999999999999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49999999999999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49999999999999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49999999999999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49999999999999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49999999999999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49999999999999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49999999999999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49999999999999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49999999999999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49999999999999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49999999999999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49999999999999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49999999999999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49999999999999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49999999999999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49999999999999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49999999999999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49999999999999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49999999999999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49999999999999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49999999999999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49999999999999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49999999999999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49999999999999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49999999999999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49999999999999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49999999999999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49999999999999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49999999999999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49999999999999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49999999999999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49999999999999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49999999999999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49999999999999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49999999999999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49999999999999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49999999999999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49999999999999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49999999999999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49999999999999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49999999999999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49999999999999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49999999999999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49999999999999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49999999999999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49999999999999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49999999999999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49999999999999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49999999999999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49999999999999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49999999999999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49999999999999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49999999999999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49999999999999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49999999999999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49999999999999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49999999999999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49999999999999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49999999999999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49999999999999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49999999999999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49999999999999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49999999999999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49999999999999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49999999999999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49999999999999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49999999999999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49999999999999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49999999999999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49999999999999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49999999999999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49999999999999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49999999999999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49999999999999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49999999999999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49999999999999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49999999999999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49999999999999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49999999999999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49999999999999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49999999999999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49999999999999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49999999999999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49999999999999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49999999999999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49999999999999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49999999999999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49999999999999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49999999999999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49999999999999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49999999999999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49999999999999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49999999999999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49999999999999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49999999999999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49999999999999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49999999999999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49999999999999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49999999999999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49999999999999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49999999999999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49999999999999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49999999999999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49999999999999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49999999999999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49999999999999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49999999999999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49999999999999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49999999999999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49999999999999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49999999999999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49999999999999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49999999999999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49999999999999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49999999999999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49999999999999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49999999999999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49999999999999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49999999999999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49999999999999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49999999999999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49999999999999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49999999999999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49999999999999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49999999999999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49999999999999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49999999999999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49999999999999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49999999999999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49999999999999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49999999999999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49999999999999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49999999999999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49999999999999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49999999999999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49999999999999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49999999999999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49999999999999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49999999999999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49999999999999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49999999999999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49999999999999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49999999999999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49999999999999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49999999999999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49999999999999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49999999999999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49999999999999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49999999999999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49999999999999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49999999999999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49999999999999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49999999999999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49999999999999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49999999999999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49999999999999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49999999999999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49999999999999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49999999999999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49999999999999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49999999999999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49999999999999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49999999999999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49999999999999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49999999999999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49999999999999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49999999999999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49999999999999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49999999999999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49999999999999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49999999999999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49999999999999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49999999999999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49999999999999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49999999999999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49999999999999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49999999999999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49999999999999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49999999999999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49999999999999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49999999999999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49999999999999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49999999999999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49999999999999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49999999999999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49999999999999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49999999999999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49999999999999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49999999999999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49999999999999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49999999999999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49999999999999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49999999999999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49999999999999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49999999999999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49999999999999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49999999999999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49999999999999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49999999999999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49999999999999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49999999999999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49999999999999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49999999999999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49999999999999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49999999999999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49999999999999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49999999999999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49999999999999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49999999999999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49999999999999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49999999999999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49999999999999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49999999999999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49999999999999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49999999999999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49999999999999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49999999999999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49999999999999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49999999999999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49999999999999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49999999999999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49999999999999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49999999999999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49999999999999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49999999999999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49999999999999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49999999999999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49999999999999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49999999999999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49999999999999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49999999999999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49999999999999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49999999999999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49999999999999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49999999999999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49999999999999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49999999999999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49999999999999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49999999999999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49999999999999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49999999999999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49999999999999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49999999999999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D706-1831-4202-B7B0-5EA27A8F2CDB}">
  <sheetPr>
    <outlinePr summaryBelow="0"/>
  </sheetPr>
  <dimension ref="A1:H2107"/>
  <sheetViews>
    <sheetView workbookViewId="0">
      <selection activeCell="D15" sqref="D15"/>
    </sheetView>
  </sheetViews>
  <sheetFormatPr baseColWidth="10" defaultColWidth="9.08984375" defaultRowHeight="14"/>
  <cols>
    <col min="1" max="1" width="21.6328125" style="50" customWidth="1"/>
    <col min="2" max="2" width="20" style="50" customWidth="1"/>
    <col min="3" max="3" width="11.6328125" style="50" customWidth="1"/>
    <col min="4" max="4" width="31.6328125" style="50" customWidth="1"/>
    <col min="5" max="6" width="13.36328125" style="50" customWidth="1"/>
    <col min="7" max="7" width="15" style="50" customWidth="1"/>
    <col min="8" max="8" width="10" style="50" customWidth="1"/>
    <col min="9" max="16384" width="9.08984375" style="50"/>
  </cols>
  <sheetData>
    <row r="1" spans="1:8" ht="20.149999999999999" customHeight="1">
      <c r="A1" s="47" t="s">
        <v>20</v>
      </c>
      <c r="B1" s="48">
        <f>A6</f>
        <v>45721</v>
      </c>
      <c r="C1" s="83"/>
      <c r="D1" s="83"/>
      <c r="E1" s="83"/>
      <c r="F1" s="83"/>
      <c r="G1" s="49"/>
      <c r="H1" s="49"/>
    </row>
    <row r="2" spans="1:8" ht="20.149999999999999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49999999999999" customHeight="1">
      <c r="A3" s="83"/>
      <c r="B3" s="83"/>
      <c r="C3" s="83"/>
      <c r="D3" s="83"/>
      <c r="E3" s="83"/>
      <c r="F3" s="83"/>
      <c r="G3" s="49"/>
      <c r="H3" s="49"/>
    </row>
    <row r="4" spans="1:8" ht="20.149999999999999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67" t="s">
        <v>22</v>
      </c>
      <c r="B5" s="86" t="s">
        <v>23</v>
      </c>
      <c r="C5" s="86"/>
      <c r="D5" s="67" t="s">
        <v>24</v>
      </c>
      <c r="E5" s="67" t="s">
        <v>25</v>
      </c>
      <c r="F5" s="67" t="s">
        <v>26</v>
      </c>
      <c r="G5" s="49"/>
      <c r="H5" s="49"/>
    </row>
    <row r="6" spans="1:8" ht="20.149999999999999" customHeight="1">
      <c r="A6" s="53">
        <f>'Details 04 Mar 2025'!A6+1</f>
        <v>45721</v>
      </c>
      <c r="B6" s="81">
        <v>513390</v>
      </c>
      <c r="C6" s="82"/>
      <c r="D6" s="54">
        <v>22.591000000000001</v>
      </c>
      <c r="E6" s="55" t="s">
        <v>27</v>
      </c>
      <c r="F6" s="55" t="s">
        <v>28</v>
      </c>
      <c r="G6" s="49"/>
      <c r="H6" s="49"/>
    </row>
    <row r="7" spans="1:8" ht="20.149999999999999" customHeight="1">
      <c r="A7" s="53">
        <f>'Details 04 Mar 2025'!A7+1</f>
        <v>45721</v>
      </c>
      <c r="B7" s="81">
        <v>94295</v>
      </c>
      <c r="C7" s="82"/>
      <c r="D7" s="54">
        <v>22.6112</v>
      </c>
      <c r="E7" s="55" t="s">
        <v>27</v>
      </c>
      <c r="F7" s="55" t="s">
        <v>29</v>
      </c>
      <c r="G7" s="49"/>
      <c r="H7" s="49"/>
    </row>
    <row r="8" spans="1:8" ht="20.149999999999999" customHeight="1">
      <c r="A8" s="53">
        <f>'Details 04 Mar 2025'!A8+1</f>
        <v>45721</v>
      </c>
      <c r="B8" s="81">
        <v>5885</v>
      </c>
      <c r="C8" s="82"/>
      <c r="D8" s="54">
        <v>22.662299999999998</v>
      </c>
      <c r="E8" s="55" t="s">
        <v>27</v>
      </c>
      <c r="F8" s="55" t="s">
        <v>30</v>
      </c>
      <c r="G8" s="49"/>
      <c r="H8" s="49"/>
    </row>
    <row r="9" spans="1:8" ht="20.149999999999999" customHeight="1">
      <c r="A9" s="53">
        <f>'Details 04 Mar 2025'!A9+1</f>
        <v>45721</v>
      </c>
      <c r="B9" s="81">
        <v>6025</v>
      </c>
      <c r="C9" s="82"/>
      <c r="D9" s="54">
        <v>22.654900000000001</v>
      </c>
      <c r="E9" s="55" t="s">
        <v>27</v>
      </c>
      <c r="F9" s="55" t="s">
        <v>31</v>
      </c>
      <c r="G9" s="49"/>
      <c r="H9" s="49"/>
    </row>
    <row r="10" spans="1:8" ht="20.149999999999999" customHeight="1">
      <c r="A10" s="65"/>
      <c r="B10" s="83"/>
      <c r="C10" s="83"/>
      <c r="D10" s="83"/>
      <c r="E10" s="83"/>
      <c r="F10" s="83"/>
      <c r="G10" s="83"/>
      <c r="H10" s="83"/>
    </row>
    <row r="11" spans="1:8" ht="20.149999999999999" customHeight="1">
      <c r="A11" s="59"/>
      <c r="B11" s="84"/>
      <c r="C11" s="84"/>
      <c r="D11" s="84"/>
      <c r="E11" s="84"/>
      <c r="F11" s="84"/>
      <c r="G11" s="84"/>
      <c r="H11" s="84"/>
    </row>
    <row r="12" spans="1:8" ht="20.149999999999999" customHeight="1">
      <c r="A12" s="66"/>
      <c r="B12" s="85"/>
      <c r="C12" s="85"/>
      <c r="D12" s="66"/>
      <c r="E12" s="66"/>
      <c r="F12" s="66"/>
      <c r="G12" s="66"/>
      <c r="H12" s="66"/>
    </row>
    <row r="13" spans="1:8" ht="20.149999999999999" customHeight="1">
      <c r="A13" s="61"/>
      <c r="B13" s="80"/>
      <c r="C13" s="80"/>
      <c r="D13" s="62"/>
      <c r="E13" s="63"/>
      <c r="F13" s="64"/>
      <c r="G13" s="62"/>
      <c r="H13" s="62"/>
    </row>
    <row r="14" spans="1:8" ht="20.149999999999999" customHeight="1">
      <c r="A14" s="61"/>
      <c r="B14" s="80"/>
      <c r="C14" s="80"/>
      <c r="D14" s="62"/>
      <c r="E14" s="63"/>
      <c r="F14" s="64"/>
      <c r="G14" s="62"/>
      <c r="H14" s="62"/>
    </row>
    <row r="15" spans="1:8" ht="20.149999999999999" customHeight="1">
      <c r="A15" s="61"/>
      <c r="B15" s="80"/>
      <c r="C15" s="80"/>
      <c r="D15" s="62"/>
      <c r="E15" s="63"/>
      <c r="F15" s="64"/>
      <c r="G15" s="62"/>
      <c r="H15" s="62"/>
    </row>
    <row r="16" spans="1:8" ht="20.149999999999999" customHeight="1">
      <c r="A16" s="61"/>
      <c r="B16" s="80"/>
      <c r="C16" s="80"/>
      <c r="D16" s="62"/>
      <c r="E16" s="63"/>
      <c r="F16" s="64"/>
      <c r="G16" s="62"/>
      <c r="H16" s="62"/>
    </row>
    <row r="17" spans="1:8" ht="20.149999999999999" customHeight="1">
      <c r="A17" s="61"/>
      <c r="B17" s="80"/>
      <c r="C17" s="80"/>
      <c r="D17" s="62"/>
      <c r="E17" s="63"/>
      <c r="F17" s="64"/>
      <c r="G17" s="62"/>
      <c r="H17" s="62"/>
    </row>
    <row r="18" spans="1:8" ht="20.149999999999999" customHeight="1">
      <c r="A18" s="61"/>
      <c r="B18" s="80"/>
      <c r="C18" s="80"/>
      <c r="D18" s="62"/>
      <c r="E18" s="63"/>
      <c r="F18" s="64"/>
      <c r="G18" s="62"/>
      <c r="H18" s="62"/>
    </row>
    <row r="19" spans="1:8" ht="20.149999999999999" customHeight="1">
      <c r="A19" s="61"/>
      <c r="B19" s="80"/>
      <c r="C19" s="80"/>
      <c r="D19" s="62"/>
      <c r="E19" s="63"/>
      <c r="F19" s="64"/>
      <c r="G19" s="62"/>
      <c r="H19" s="62"/>
    </row>
    <row r="20" spans="1:8" ht="20.149999999999999" customHeight="1">
      <c r="A20" s="61"/>
      <c r="B20" s="80"/>
      <c r="C20" s="80"/>
      <c r="D20" s="62"/>
      <c r="E20" s="63"/>
      <c r="F20" s="64"/>
      <c r="G20" s="62"/>
      <c r="H20" s="62"/>
    </row>
    <row r="21" spans="1:8" ht="20.149999999999999" customHeight="1">
      <c r="A21" s="61"/>
      <c r="B21" s="80"/>
      <c r="C21" s="80"/>
      <c r="D21" s="62"/>
      <c r="E21" s="63"/>
      <c r="F21" s="64"/>
      <c r="G21" s="62"/>
      <c r="H21" s="62"/>
    </row>
    <row r="22" spans="1:8" ht="20.149999999999999" customHeight="1">
      <c r="A22" s="61"/>
      <c r="B22" s="80"/>
      <c r="C22" s="80"/>
      <c r="D22" s="62"/>
      <c r="E22" s="63"/>
      <c r="F22" s="64"/>
      <c r="G22" s="62"/>
      <c r="H22" s="62"/>
    </row>
    <row r="23" spans="1:8" ht="20.149999999999999" customHeight="1">
      <c r="A23" s="61"/>
      <c r="B23" s="80"/>
      <c r="C23" s="80"/>
      <c r="D23" s="62"/>
      <c r="E23" s="63"/>
      <c r="F23" s="64"/>
      <c r="G23" s="62"/>
      <c r="H23" s="62"/>
    </row>
    <row r="24" spans="1:8" ht="20.149999999999999" customHeight="1">
      <c r="A24" s="61"/>
      <c r="B24" s="80"/>
      <c r="C24" s="80"/>
      <c r="D24" s="62"/>
      <c r="E24" s="63"/>
      <c r="F24" s="64"/>
      <c r="G24" s="62"/>
      <c r="H24" s="62"/>
    </row>
    <row r="25" spans="1:8" ht="20.149999999999999" customHeight="1">
      <c r="A25" s="61"/>
      <c r="B25" s="80"/>
      <c r="C25" s="80"/>
      <c r="D25" s="62"/>
      <c r="E25" s="63"/>
      <c r="F25" s="64"/>
      <c r="G25" s="62"/>
      <c r="H25" s="62"/>
    </row>
    <row r="26" spans="1:8" ht="20.149999999999999" customHeight="1">
      <c r="A26" s="61"/>
      <c r="B26" s="80"/>
      <c r="C26" s="80"/>
      <c r="D26" s="62"/>
      <c r="E26" s="63"/>
      <c r="F26" s="64"/>
      <c r="G26" s="62"/>
      <c r="H26" s="62"/>
    </row>
    <row r="27" spans="1:8" ht="20.149999999999999" customHeight="1">
      <c r="A27" s="61"/>
      <c r="B27" s="80"/>
      <c r="C27" s="80"/>
      <c r="D27" s="62"/>
      <c r="E27" s="63"/>
      <c r="F27" s="64"/>
      <c r="G27" s="62"/>
      <c r="H27" s="62"/>
    </row>
    <row r="28" spans="1:8" ht="20.149999999999999" customHeight="1">
      <c r="A28" s="61"/>
      <c r="B28" s="80"/>
      <c r="C28" s="80"/>
      <c r="D28" s="62"/>
      <c r="E28" s="63"/>
      <c r="F28" s="64"/>
      <c r="G28" s="62"/>
      <c r="H28" s="62"/>
    </row>
    <row r="29" spans="1:8" ht="20.149999999999999" customHeight="1">
      <c r="A29" s="61"/>
      <c r="B29" s="80"/>
      <c r="C29" s="80"/>
      <c r="D29" s="62"/>
      <c r="E29" s="63"/>
      <c r="F29" s="64"/>
      <c r="G29" s="62"/>
      <c r="H29" s="62"/>
    </row>
    <row r="30" spans="1:8" ht="20.149999999999999" customHeight="1">
      <c r="A30" s="61"/>
      <c r="B30" s="80"/>
      <c r="C30" s="80"/>
      <c r="D30" s="62"/>
      <c r="E30" s="63"/>
      <c r="F30" s="64"/>
      <c r="G30" s="62"/>
      <c r="H30" s="62"/>
    </row>
    <row r="31" spans="1:8" ht="20.149999999999999" customHeight="1">
      <c r="A31" s="61"/>
      <c r="B31" s="80"/>
      <c r="C31" s="80"/>
      <c r="D31" s="62"/>
      <c r="E31" s="63"/>
      <c r="F31" s="64"/>
      <c r="G31" s="62"/>
      <c r="H31" s="62"/>
    </row>
    <row r="32" spans="1:8" ht="20.149999999999999" customHeight="1">
      <c r="A32" s="61"/>
      <c r="B32" s="80"/>
      <c r="C32" s="80"/>
      <c r="D32" s="62"/>
      <c r="E32" s="63"/>
      <c r="F32" s="64"/>
      <c r="G32" s="62"/>
      <c r="H32" s="62"/>
    </row>
    <row r="33" spans="1:8" ht="20.149999999999999" customHeight="1">
      <c r="A33" s="61"/>
      <c r="B33" s="80"/>
      <c r="C33" s="80"/>
      <c r="D33" s="62"/>
      <c r="E33" s="63"/>
      <c r="F33" s="64"/>
      <c r="G33" s="62"/>
      <c r="H33" s="62"/>
    </row>
    <row r="34" spans="1:8" ht="20.149999999999999" customHeight="1">
      <c r="A34" s="61"/>
      <c r="B34" s="80"/>
      <c r="C34" s="80"/>
      <c r="D34" s="62"/>
      <c r="E34" s="63"/>
      <c r="F34" s="64"/>
      <c r="G34" s="62"/>
      <c r="H34" s="62"/>
    </row>
    <row r="35" spans="1:8" ht="20.149999999999999" customHeight="1">
      <c r="A35" s="61"/>
      <c r="B35" s="80"/>
      <c r="C35" s="80"/>
      <c r="D35" s="62"/>
      <c r="E35" s="63"/>
      <c r="F35" s="64"/>
      <c r="G35" s="62"/>
      <c r="H35" s="62"/>
    </row>
    <row r="36" spans="1:8" ht="20.149999999999999" customHeight="1">
      <c r="A36" s="61"/>
      <c r="B36" s="80"/>
      <c r="C36" s="80"/>
      <c r="D36" s="62"/>
      <c r="E36" s="63"/>
      <c r="F36" s="64"/>
      <c r="G36" s="62"/>
      <c r="H36" s="62"/>
    </row>
    <row r="37" spans="1:8" ht="20.149999999999999" customHeight="1">
      <c r="A37" s="61"/>
      <c r="B37" s="80"/>
      <c r="C37" s="80"/>
      <c r="D37" s="62"/>
      <c r="E37" s="63"/>
      <c r="F37" s="64"/>
      <c r="G37" s="62"/>
      <c r="H37" s="62"/>
    </row>
    <row r="38" spans="1:8" ht="20.149999999999999" customHeight="1">
      <c r="A38" s="61"/>
      <c r="B38" s="80"/>
      <c r="C38" s="80"/>
      <c r="D38" s="62"/>
      <c r="E38" s="63"/>
      <c r="F38" s="64"/>
      <c r="G38" s="62"/>
      <c r="H38" s="62"/>
    </row>
    <row r="39" spans="1:8" ht="20.149999999999999" customHeight="1">
      <c r="A39" s="61"/>
      <c r="B39" s="80"/>
      <c r="C39" s="80"/>
      <c r="D39" s="62"/>
      <c r="E39" s="63"/>
      <c r="F39" s="64"/>
      <c r="G39" s="62"/>
      <c r="H39" s="62"/>
    </row>
    <row r="40" spans="1:8" ht="20.149999999999999" customHeight="1">
      <c r="A40" s="61"/>
      <c r="B40" s="80"/>
      <c r="C40" s="80"/>
      <c r="D40" s="62"/>
      <c r="E40" s="63"/>
      <c r="F40" s="64"/>
      <c r="G40" s="62"/>
      <c r="H40" s="62"/>
    </row>
    <row r="41" spans="1:8" ht="20.149999999999999" customHeight="1">
      <c r="A41" s="61"/>
      <c r="B41" s="80"/>
      <c r="C41" s="80"/>
      <c r="D41" s="62"/>
      <c r="E41" s="63"/>
      <c r="F41" s="64"/>
      <c r="G41" s="62"/>
      <c r="H41" s="62"/>
    </row>
    <row r="42" spans="1:8" ht="20.149999999999999" customHeight="1">
      <c r="A42" s="61"/>
      <c r="B42" s="80"/>
      <c r="C42" s="80"/>
      <c r="D42" s="62"/>
      <c r="E42" s="63"/>
      <c r="F42" s="64"/>
      <c r="G42" s="62"/>
      <c r="H42" s="62"/>
    </row>
    <row r="43" spans="1:8" ht="20.149999999999999" customHeight="1">
      <c r="A43" s="61"/>
      <c r="B43" s="80"/>
      <c r="C43" s="80"/>
      <c r="D43" s="62"/>
      <c r="E43" s="63"/>
      <c r="F43" s="64"/>
      <c r="G43" s="62"/>
      <c r="H43" s="62"/>
    </row>
    <row r="44" spans="1:8" ht="20.149999999999999" customHeight="1">
      <c r="A44" s="61"/>
      <c r="B44" s="80"/>
      <c r="C44" s="80"/>
      <c r="D44" s="62"/>
      <c r="E44" s="63"/>
      <c r="F44" s="64"/>
      <c r="G44" s="62"/>
      <c r="H44" s="62"/>
    </row>
    <row r="45" spans="1:8" ht="20.149999999999999" customHeight="1">
      <c r="A45" s="61"/>
      <c r="B45" s="80"/>
      <c r="C45" s="80"/>
      <c r="D45" s="62"/>
      <c r="E45" s="63"/>
      <c r="F45" s="64"/>
      <c r="G45" s="62"/>
      <c r="H45" s="62"/>
    </row>
    <row r="46" spans="1:8" ht="20.149999999999999" customHeight="1">
      <c r="A46" s="61"/>
      <c r="B46" s="80"/>
      <c r="C46" s="80"/>
      <c r="D46" s="62"/>
      <c r="E46" s="63"/>
      <c r="F46" s="64"/>
      <c r="G46" s="62"/>
      <c r="H46" s="62"/>
    </row>
    <row r="47" spans="1:8" ht="20.149999999999999" customHeight="1">
      <c r="A47" s="61"/>
      <c r="B47" s="80"/>
      <c r="C47" s="80"/>
      <c r="D47" s="62"/>
      <c r="E47" s="63"/>
      <c r="F47" s="64"/>
      <c r="G47" s="62"/>
      <c r="H47" s="62"/>
    </row>
    <row r="48" spans="1:8" ht="20.149999999999999" customHeight="1">
      <c r="A48" s="61"/>
      <c r="B48" s="80"/>
      <c r="C48" s="80"/>
      <c r="D48" s="62"/>
      <c r="E48" s="63"/>
      <c r="F48" s="64"/>
      <c r="G48" s="62"/>
      <c r="H48" s="62"/>
    </row>
    <row r="49" spans="1:8" ht="20.149999999999999" customHeight="1">
      <c r="A49" s="61"/>
      <c r="B49" s="80"/>
      <c r="C49" s="80"/>
      <c r="D49" s="62"/>
      <c r="E49" s="63"/>
      <c r="F49" s="64"/>
      <c r="G49" s="62"/>
      <c r="H49" s="62"/>
    </row>
    <row r="50" spans="1:8" ht="20.149999999999999" customHeight="1">
      <c r="A50" s="61"/>
      <c r="B50" s="80"/>
      <c r="C50" s="80"/>
      <c r="D50" s="62"/>
      <c r="E50" s="63"/>
      <c r="F50" s="64"/>
      <c r="G50" s="62"/>
      <c r="H50" s="62"/>
    </row>
    <row r="51" spans="1:8" ht="20.149999999999999" customHeight="1">
      <c r="A51" s="61"/>
      <c r="B51" s="80"/>
      <c r="C51" s="80"/>
      <c r="D51" s="62"/>
      <c r="E51" s="63"/>
      <c r="F51" s="64"/>
      <c r="G51" s="62"/>
      <c r="H51" s="62"/>
    </row>
    <row r="52" spans="1:8" ht="20.149999999999999" customHeight="1">
      <c r="A52" s="61"/>
      <c r="B52" s="80"/>
      <c r="C52" s="80"/>
      <c r="D52" s="62"/>
      <c r="E52" s="63"/>
      <c r="F52" s="64"/>
      <c r="G52" s="62"/>
      <c r="H52" s="62"/>
    </row>
    <row r="53" spans="1:8" ht="20.149999999999999" customHeight="1">
      <c r="A53" s="61"/>
      <c r="B53" s="80"/>
      <c r="C53" s="80"/>
      <c r="D53" s="62"/>
      <c r="E53" s="63"/>
      <c r="F53" s="64"/>
      <c r="G53" s="62"/>
      <c r="H53" s="62"/>
    </row>
    <row r="54" spans="1:8" ht="20.149999999999999" customHeight="1">
      <c r="A54" s="61"/>
      <c r="B54" s="80"/>
      <c r="C54" s="80"/>
      <c r="D54" s="62"/>
      <c r="E54" s="63"/>
      <c r="F54" s="64"/>
      <c r="G54" s="62"/>
      <c r="H54" s="62"/>
    </row>
    <row r="55" spans="1:8" ht="20.149999999999999" customHeight="1">
      <c r="A55" s="61"/>
      <c r="B55" s="80"/>
      <c r="C55" s="80"/>
      <c r="D55" s="62"/>
      <c r="E55" s="63"/>
      <c r="F55" s="64"/>
      <c r="G55" s="62"/>
      <c r="H55" s="62"/>
    </row>
    <row r="56" spans="1:8" ht="20.149999999999999" customHeight="1">
      <c r="A56" s="61"/>
      <c r="B56" s="80"/>
      <c r="C56" s="80"/>
      <c r="D56" s="62"/>
      <c r="E56" s="63"/>
      <c r="F56" s="64"/>
      <c r="G56" s="62"/>
      <c r="H56" s="62"/>
    </row>
    <row r="57" spans="1:8" ht="20.149999999999999" customHeight="1">
      <c r="A57" s="61"/>
      <c r="B57" s="80"/>
      <c r="C57" s="80"/>
      <c r="D57" s="62"/>
      <c r="E57" s="63"/>
      <c r="F57" s="64"/>
      <c r="G57" s="62"/>
      <c r="H57" s="62"/>
    </row>
    <row r="58" spans="1:8" ht="20.149999999999999" customHeight="1">
      <c r="A58" s="61"/>
      <c r="B58" s="80"/>
      <c r="C58" s="80"/>
      <c r="D58" s="62"/>
      <c r="E58" s="63"/>
      <c r="F58" s="64"/>
      <c r="G58" s="62"/>
      <c r="H58" s="62"/>
    </row>
    <row r="59" spans="1:8" ht="20.149999999999999" customHeight="1">
      <c r="A59" s="61"/>
      <c r="B59" s="80"/>
      <c r="C59" s="80"/>
      <c r="D59" s="62"/>
      <c r="E59" s="63"/>
      <c r="F59" s="64"/>
      <c r="G59" s="62"/>
      <c r="H59" s="62"/>
    </row>
    <row r="60" spans="1:8" ht="20.149999999999999" customHeight="1">
      <c r="A60" s="61"/>
      <c r="B60" s="80"/>
      <c r="C60" s="80"/>
      <c r="D60" s="62"/>
      <c r="E60" s="63"/>
      <c r="F60" s="64"/>
      <c r="G60" s="62"/>
      <c r="H60" s="62"/>
    </row>
    <row r="61" spans="1:8" ht="20.149999999999999" customHeight="1">
      <c r="A61" s="61"/>
      <c r="B61" s="80"/>
      <c r="C61" s="80"/>
      <c r="D61" s="62"/>
      <c r="E61" s="63"/>
      <c r="F61" s="64"/>
      <c r="G61" s="62"/>
      <c r="H61" s="62"/>
    </row>
    <row r="62" spans="1:8" ht="20.149999999999999" customHeight="1">
      <c r="A62" s="61"/>
      <c r="B62" s="80"/>
      <c r="C62" s="80"/>
      <c r="D62" s="62"/>
      <c r="E62" s="63"/>
      <c r="F62" s="64"/>
      <c r="G62" s="62"/>
      <c r="H62" s="62"/>
    </row>
    <row r="63" spans="1:8" ht="20.149999999999999" customHeight="1">
      <c r="A63" s="61"/>
      <c r="B63" s="80"/>
      <c r="C63" s="80"/>
      <c r="D63" s="62"/>
      <c r="E63" s="63"/>
      <c r="F63" s="64"/>
      <c r="G63" s="62"/>
      <c r="H63" s="62"/>
    </row>
    <row r="64" spans="1:8" ht="20.149999999999999" customHeight="1">
      <c r="A64" s="61"/>
      <c r="B64" s="80"/>
      <c r="C64" s="80"/>
      <c r="D64" s="62"/>
      <c r="E64" s="63"/>
      <c r="F64" s="64"/>
      <c r="G64" s="62"/>
      <c r="H64" s="62"/>
    </row>
    <row r="65" spans="1:8" ht="20.149999999999999" customHeight="1">
      <c r="A65" s="61"/>
      <c r="B65" s="80"/>
      <c r="C65" s="80"/>
      <c r="D65" s="62"/>
      <c r="E65" s="63"/>
      <c r="F65" s="64"/>
      <c r="G65" s="62"/>
      <c r="H65" s="62"/>
    </row>
    <row r="66" spans="1:8" ht="20.149999999999999" customHeight="1">
      <c r="A66" s="61"/>
      <c r="B66" s="80"/>
      <c r="C66" s="80"/>
      <c r="D66" s="62"/>
      <c r="E66" s="63"/>
      <c r="F66" s="64"/>
      <c r="G66" s="62"/>
      <c r="H66" s="62"/>
    </row>
    <row r="67" spans="1:8" ht="20.149999999999999" customHeight="1">
      <c r="A67" s="61"/>
      <c r="B67" s="80"/>
      <c r="C67" s="80"/>
      <c r="D67" s="62"/>
      <c r="E67" s="63"/>
      <c r="F67" s="64"/>
      <c r="G67" s="62"/>
      <c r="H67" s="62"/>
    </row>
    <row r="68" spans="1:8" ht="20.149999999999999" customHeight="1">
      <c r="A68" s="61"/>
      <c r="B68" s="80"/>
      <c r="C68" s="80"/>
      <c r="D68" s="62"/>
      <c r="E68" s="63"/>
      <c r="F68" s="64"/>
      <c r="G68" s="62"/>
      <c r="H68" s="62"/>
    </row>
    <row r="69" spans="1:8" ht="20.149999999999999" customHeight="1">
      <c r="A69" s="61"/>
      <c r="B69" s="80"/>
      <c r="C69" s="80"/>
      <c r="D69" s="62"/>
      <c r="E69" s="63"/>
      <c r="F69" s="64"/>
      <c r="G69" s="62"/>
      <c r="H69" s="62"/>
    </row>
    <row r="70" spans="1:8" ht="20.149999999999999" customHeight="1">
      <c r="A70" s="61"/>
      <c r="B70" s="80"/>
      <c r="C70" s="80"/>
      <c r="D70" s="62"/>
      <c r="E70" s="63"/>
      <c r="F70" s="64"/>
      <c r="G70" s="62"/>
      <c r="H70" s="62"/>
    </row>
    <row r="71" spans="1:8" ht="20.149999999999999" customHeight="1">
      <c r="A71" s="61"/>
      <c r="B71" s="80"/>
      <c r="C71" s="80"/>
      <c r="D71" s="62"/>
      <c r="E71" s="63"/>
      <c r="F71" s="64"/>
      <c r="G71" s="62"/>
      <c r="H71" s="62"/>
    </row>
    <row r="72" spans="1:8" ht="20.149999999999999" customHeight="1">
      <c r="A72" s="61"/>
      <c r="B72" s="80"/>
      <c r="C72" s="80"/>
      <c r="D72" s="62"/>
      <c r="E72" s="63"/>
      <c r="F72" s="64"/>
      <c r="G72" s="62"/>
      <c r="H72" s="62"/>
    </row>
    <row r="73" spans="1:8" ht="20.149999999999999" customHeight="1">
      <c r="A73" s="61"/>
      <c r="B73" s="80"/>
      <c r="C73" s="80"/>
      <c r="D73" s="62"/>
      <c r="E73" s="63"/>
      <c r="F73" s="64"/>
      <c r="G73" s="62"/>
      <c r="H73" s="62"/>
    </row>
    <row r="74" spans="1:8" ht="20.149999999999999" customHeight="1">
      <c r="A74" s="61"/>
      <c r="B74" s="80"/>
      <c r="C74" s="80"/>
      <c r="D74" s="62"/>
      <c r="E74" s="63"/>
      <c r="F74" s="64"/>
      <c r="G74" s="62"/>
      <c r="H74" s="62"/>
    </row>
    <row r="75" spans="1:8" ht="20.149999999999999" customHeight="1">
      <c r="A75" s="61"/>
      <c r="B75" s="80"/>
      <c r="C75" s="80"/>
      <c r="D75" s="62"/>
      <c r="E75" s="63"/>
      <c r="F75" s="64"/>
      <c r="G75" s="62"/>
      <c r="H75" s="62"/>
    </row>
    <row r="76" spans="1:8" ht="20.149999999999999" customHeight="1">
      <c r="A76" s="61"/>
      <c r="B76" s="80"/>
      <c r="C76" s="80"/>
      <c r="D76" s="62"/>
      <c r="E76" s="63"/>
      <c r="F76" s="64"/>
      <c r="G76" s="62"/>
      <c r="H76" s="62"/>
    </row>
    <row r="77" spans="1:8" ht="20.149999999999999" customHeight="1">
      <c r="A77" s="61"/>
      <c r="B77" s="80"/>
      <c r="C77" s="80"/>
      <c r="D77" s="62"/>
      <c r="E77" s="63"/>
      <c r="F77" s="64"/>
      <c r="G77" s="62"/>
      <c r="H77" s="62"/>
    </row>
    <row r="78" spans="1:8" ht="20.149999999999999" customHeight="1">
      <c r="A78" s="61"/>
      <c r="B78" s="80"/>
      <c r="C78" s="80"/>
      <c r="D78" s="62"/>
      <c r="E78" s="63"/>
      <c r="F78" s="64"/>
      <c r="G78" s="62"/>
      <c r="H78" s="62"/>
    </row>
    <row r="79" spans="1:8" ht="20.149999999999999" customHeight="1">
      <c r="A79" s="61"/>
      <c r="B79" s="80"/>
      <c r="C79" s="80"/>
      <c r="D79" s="62"/>
      <c r="E79" s="63"/>
      <c r="F79" s="64"/>
      <c r="G79" s="62"/>
      <c r="H79" s="62"/>
    </row>
    <row r="80" spans="1:8" ht="20.149999999999999" customHeight="1">
      <c r="A80" s="61"/>
      <c r="B80" s="80"/>
      <c r="C80" s="80"/>
      <c r="D80" s="62"/>
      <c r="E80" s="63"/>
      <c r="F80" s="64"/>
      <c r="G80" s="62"/>
      <c r="H80" s="62"/>
    </row>
    <row r="81" spans="1:8" ht="20.149999999999999" customHeight="1">
      <c r="A81" s="61"/>
      <c r="B81" s="80"/>
      <c r="C81" s="80"/>
      <c r="D81" s="62"/>
      <c r="E81" s="63"/>
      <c r="F81" s="64"/>
      <c r="G81" s="62"/>
      <c r="H81" s="62"/>
    </row>
    <row r="82" spans="1:8" ht="20.149999999999999" customHeight="1">
      <c r="A82" s="61"/>
      <c r="B82" s="80"/>
      <c r="C82" s="80"/>
      <c r="D82" s="62"/>
      <c r="E82" s="63"/>
      <c r="F82" s="64"/>
      <c r="G82" s="62"/>
      <c r="H82" s="62"/>
    </row>
    <row r="83" spans="1:8" ht="20.149999999999999" customHeight="1">
      <c r="A83" s="61"/>
      <c r="B83" s="80"/>
      <c r="C83" s="80"/>
      <c r="D83" s="62"/>
      <c r="E83" s="63"/>
      <c r="F83" s="64"/>
      <c r="G83" s="62"/>
      <c r="H83" s="62"/>
    </row>
    <row r="84" spans="1:8" ht="20.149999999999999" customHeight="1">
      <c r="A84" s="61"/>
      <c r="B84" s="80"/>
      <c r="C84" s="80"/>
      <c r="D84" s="62"/>
      <c r="E84" s="63"/>
      <c r="F84" s="64"/>
      <c r="G84" s="62"/>
      <c r="H84" s="62"/>
    </row>
    <row r="85" spans="1:8" ht="20.149999999999999" customHeight="1">
      <c r="A85" s="61"/>
      <c r="B85" s="80"/>
      <c r="C85" s="80"/>
      <c r="D85" s="62"/>
      <c r="E85" s="63"/>
      <c r="F85" s="64"/>
      <c r="G85" s="62"/>
      <c r="H85" s="62"/>
    </row>
    <row r="86" spans="1:8" ht="20.149999999999999" customHeight="1">
      <c r="A86" s="61"/>
      <c r="B86" s="80"/>
      <c r="C86" s="80"/>
      <c r="D86" s="62"/>
      <c r="E86" s="63"/>
      <c r="F86" s="64"/>
      <c r="G86" s="62"/>
      <c r="H86" s="62"/>
    </row>
    <row r="87" spans="1:8" ht="20.149999999999999" customHeight="1">
      <c r="A87" s="61"/>
      <c r="B87" s="80"/>
      <c r="C87" s="80"/>
      <c r="D87" s="62"/>
      <c r="E87" s="63"/>
      <c r="F87" s="64"/>
      <c r="G87" s="62"/>
      <c r="H87" s="62"/>
    </row>
    <row r="88" spans="1:8" ht="20.149999999999999" customHeight="1">
      <c r="A88" s="61"/>
      <c r="B88" s="80"/>
      <c r="C88" s="80"/>
      <c r="D88" s="62"/>
      <c r="E88" s="63"/>
      <c r="F88" s="64"/>
      <c r="G88" s="62"/>
      <c r="H88" s="62"/>
    </row>
    <row r="89" spans="1:8" ht="20.149999999999999" customHeight="1">
      <c r="A89" s="61"/>
      <c r="B89" s="80"/>
      <c r="C89" s="80"/>
      <c r="D89" s="62"/>
      <c r="E89" s="63"/>
      <c r="F89" s="64"/>
      <c r="G89" s="62"/>
      <c r="H89" s="62"/>
    </row>
    <row r="90" spans="1:8" ht="20.149999999999999" customHeight="1">
      <c r="A90" s="61"/>
      <c r="B90" s="80"/>
      <c r="C90" s="80"/>
      <c r="D90" s="62"/>
      <c r="E90" s="63"/>
      <c r="F90" s="64"/>
      <c r="G90" s="62"/>
      <c r="H90" s="62"/>
    </row>
    <row r="91" spans="1:8" ht="20.149999999999999" customHeight="1">
      <c r="A91" s="61"/>
      <c r="B91" s="80"/>
      <c r="C91" s="80"/>
      <c r="D91" s="62"/>
      <c r="E91" s="63"/>
      <c r="F91" s="64"/>
      <c r="G91" s="62"/>
      <c r="H91" s="62"/>
    </row>
    <row r="92" spans="1:8" ht="20.149999999999999" customHeight="1">
      <c r="A92" s="61"/>
      <c r="B92" s="80"/>
      <c r="C92" s="80"/>
      <c r="D92" s="62"/>
      <c r="E92" s="63"/>
      <c r="F92" s="64"/>
      <c r="G92" s="62"/>
      <c r="H92" s="62"/>
    </row>
    <row r="93" spans="1:8" ht="20.149999999999999" customHeight="1">
      <c r="A93" s="61"/>
      <c r="B93" s="80"/>
      <c r="C93" s="80"/>
      <c r="D93" s="62"/>
      <c r="E93" s="63"/>
      <c r="F93" s="64"/>
      <c r="G93" s="62"/>
      <c r="H93" s="62"/>
    </row>
    <row r="94" spans="1:8" ht="20.149999999999999" customHeight="1">
      <c r="A94" s="61"/>
      <c r="B94" s="80"/>
      <c r="C94" s="80"/>
      <c r="D94" s="62"/>
      <c r="E94" s="63"/>
      <c r="F94" s="64"/>
      <c r="G94" s="62"/>
      <c r="H94" s="62"/>
    </row>
    <row r="95" spans="1:8" ht="20.149999999999999" customHeight="1">
      <c r="A95" s="61"/>
      <c r="B95" s="80"/>
      <c r="C95" s="80"/>
      <c r="D95" s="62"/>
      <c r="E95" s="63"/>
      <c r="F95" s="64"/>
      <c r="G95" s="62"/>
      <c r="H95" s="62"/>
    </row>
    <row r="96" spans="1:8" ht="20.149999999999999" customHeight="1">
      <c r="A96" s="61"/>
      <c r="B96" s="80"/>
      <c r="C96" s="80"/>
      <c r="D96" s="62"/>
      <c r="E96" s="63"/>
      <c r="F96" s="64"/>
      <c r="G96" s="62"/>
      <c r="H96" s="62"/>
    </row>
    <row r="97" spans="1:8" ht="20.149999999999999" customHeight="1">
      <c r="A97" s="61"/>
      <c r="B97" s="80"/>
      <c r="C97" s="80"/>
      <c r="D97" s="62"/>
      <c r="E97" s="63"/>
      <c r="F97" s="64"/>
      <c r="G97" s="62"/>
      <c r="H97" s="62"/>
    </row>
    <row r="98" spans="1:8" ht="20.149999999999999" customHeight="1">
      <c r="A98" s="61"/>
      <c r="B98" s="80"/>
      <c r="C98" s="80"/>
      <c r="D98" s="62"/>
      <c r="E98" s="63"/>
      <c r="F98" s="64"/>
      <c r="G98" s="62"/>
      <c r="H98" s="62"/>
    </row>
    <row r="99" spans="1:8" ht="20.149999999999999" customHeight="1">
      <c r="A99" s="61"/>
      <c r="B99" s="80"/>
      <c r="C99" s="80"/>
      <c r="D99" s="62"/>
      <c r="E99" s="63"/>
      <c r="F99" s="64"/>
      <c r="G99" s="62"/>
      <c r="H99" s="62"/>
    </row>
    <row r="100" spans="1:8" ht="20.149999999999999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49999999999999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49999999999999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49999999999999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49999999999999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49999999999999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49999999999999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49999999999999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49999999999999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49999999999999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49999999999999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49999999999999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49999999999999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49999999999999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49999999999999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49999999999999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49999999999999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49999999999999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49999999999999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49999999999999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49999999999999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49999999999999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49999999999999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49999999999999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49999999999999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49999999999999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49999999999999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49999999999999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49999999999999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49999999999999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49999999999999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49999999999999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49999999999999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49999999999999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49999999999999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49999999999999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49999999999999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49999999999999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49999999999999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49999999999999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49999999999999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49999999999999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49999999999999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49999999999999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49999999999999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49999999999999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49999999999999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49999999999999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49999999999999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49999999999999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49999999999999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49999999999999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49999999999999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49999999999999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49999999999999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49999999999999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49999999999999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49999999999999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49999999999999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49999999999999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49999999999999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49999999999999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49999999999999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49999999999999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49999999999999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49999999999999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49999999999999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49999999999999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49999999999999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49999999999999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49999999999999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49999999999999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49999999999999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49999999999999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49999999999999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49999999999999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49999999999999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49999999999999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49999999999999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49999999999999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49999999999999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49999999999999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49999999999999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49999999999999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49999999999999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49999999999999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49999999999999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49999999999999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49999999999999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49999999999999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49999999999999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49999999999999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49999999999999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49999999999999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49999999999999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49999999999999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49999999999999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49999999999999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49999999999999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49999999999999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49999999999999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49999999999999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49999999999999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49999999999999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49999999999999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49999999999999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49999999999999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49999999999999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49999999999999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49999999999999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49999999999999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49999999999999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49999999999999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49999999999999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49999999999999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49999999999999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49999999999999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49999999999999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49999999999999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49999999999999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49999999999999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49999999999999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49999999999999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49999999999999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49999999999999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49999999999999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49999999999999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49999999999999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49999999999999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49999999999999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49999999999999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49999999999999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49999999999999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49999999999999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49999999999999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49999999999999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49999999999999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49999999999999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49999999999999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49999999999999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49999999999999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49999999999999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49999999999999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49999999999999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49999999999999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49999999999999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49999999999999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49999999999999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49999999999999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49999999999999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49999999999999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49999999999999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49999999999999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49999999999999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49999999999999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49999999999999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49999999999999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49999999999999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49999999999999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49999999999999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49999999999999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49999999999999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49999999999999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49999999999999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49999999999999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49999999999999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49999999999999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49999999999999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49999999999999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49999999999999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49999999999999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49999999999999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49999999999999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49999999999999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49999999999999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49999999999999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49999999999999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49999999999999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49999999999999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49999999999999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49999999999999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49999999999999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49999999999999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49999999999999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49999999999999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49999999999999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49999999999999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49999999999999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49999999999999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49999999999999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49999999999999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49999999999999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49999999999999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49999999999999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49999999999999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49999999999999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49999999999999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49999999999999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49999999999999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49999999999999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49999999999999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49999999999999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49999999999999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49999999999999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49999999999999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49999999999999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49999999999999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49999999999999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49999999999999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49999999999999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49999999999999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49999999999999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49999999999999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49999999999999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49999999999999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49999999999999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49999999999999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49999999999999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49999999999999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49999999999999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49999999999999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49999999999999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49999999999999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49999999999999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49999999999999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49999999999999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49999999999999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49999999999999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49999999999999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49999999999999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49999999999999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49999999999999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49999999999999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49999999999999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49999999999999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49999999999999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49999999999999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49999999999999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49999999999999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49999999999999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49999999999999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49999999999999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49999999999999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49999999999999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49999999999999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49999999999999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49999999999999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49999999999999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49999999999999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49999999999999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49999999999999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49999999999999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49999999999999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49999999999999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49999999999999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49999999999999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49999999999999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49999999999999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49999999999999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49999999999999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49999999999999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49999999999999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49999999999999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49999999999999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49999999999999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49999999999999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49999999999999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49999999999999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49999999999999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49999999999999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49999999999999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49999999999999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49999999999999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49999999999999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49999999999999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49999999999999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49999999999999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49999999999999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49999999999999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49999999999999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49999999999999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49999999999999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49999999999999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49999999999999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49999999999999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49999999999999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49999999999999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49999999999999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49999999999999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49999999999999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49999999999999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49999999999999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49999999999999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49999999999999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49999999999999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49999999999999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49999999999999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49999999999999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49999999999999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49999999999999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49999999999999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49999999999999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49999999999999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49999999999999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49999999999999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49999999999999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49999999999999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49999999999999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49999999999999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49999999999999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49999999999999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49999999999999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49999999999999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49999999999999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49999999999999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49999999999999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49999999999999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49999999999999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49999999999999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49999999999999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49999999999999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49999999999999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49999999999999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49999999999999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49999999999999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49999999999999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49999999999999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49999999999999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49999999999999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49999999999999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49999999999999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49999999999999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49999999999999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49999999999999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49999999999999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49999999999999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49999999999999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49999999999999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49999999999999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49999999999999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49999999999999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49999999999999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49999999999999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49999999999999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49999999999999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49999999999999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49999999999999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49999999999999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49999999999999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49999999999999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49999999999999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49999999999999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49999999999999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49999999999999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49999999999999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49999999999999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49999999999999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49999999999999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49999999999999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49999999999999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49999999999999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49999999999999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49999999999999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49999999999999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49999999999999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49999999999999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49999999999999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49999999999999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49999999999999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49999999999999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49999999999999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49999999999999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49999999999999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49999999999999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49999999999999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49999999999999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49999999999999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49999999999999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49999999999999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49999999999999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49999999999999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49999999999999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49999999999999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49999999999999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49999999999999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49999999999999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49999999999999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49999999999999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49999999999999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49999999999999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49999999999999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49999999999999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49999999999999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49999999999999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49999999999999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49999999999999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49999999999999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49999999999999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49999999999999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49999999999999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49999999999999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49999999999999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49999999999999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49999999999999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49999999999999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49999999999999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49999999999999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49999999999999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49999999999999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49999999999999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49999999999999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49999999999999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49999999999999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49999999999999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49999999999999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49999999999999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49999999999999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49999999999999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49999999999999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49999999999999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49999999999999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49999999999999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49999999999999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49999999999999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49999999999999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49999999999999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49999999999999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49999999999999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49999999999999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49999999999999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49999999999999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49999999999999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49999999999999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49999999999999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49999999999999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49999999999999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49999999999999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49999999999999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49999999999999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49999999999999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49999999999999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49999999999999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49999999999999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49999999999999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49999999999999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49999999999999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49999999999999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49999999999999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49999999999999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49999999999999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49999999999999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49999999999999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49999999999999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49999999999999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49999999999999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49999999999999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49999999999999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49999999999999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49999999999999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49999999999999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49999999999999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49999999999999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49999999999999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49999999999999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49999999999999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49999999999999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49999999999999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49999999999999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49999999999999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49999999999999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49999999999999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49999999999999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49999999999999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49999999999999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49999999999999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49999999999999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49999999999999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49999999999999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49999999999999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49999999999999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49999999999999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49999999999999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49999999999999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49999999999999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49999999999999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49999999999999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49999999999999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49999999999999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49999999999999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49999999999999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49999999999999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49999999999999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49999999999999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49999999999999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49999999999999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49999999999999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49999999999999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49999999999999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49999999999999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49999999999999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49999999999999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49999999999999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49999999999999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49999999999999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49999999999999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49999999999999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49999999999999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49999999999999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49999999999999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49999999999999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49999999999999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49999999999999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49999999999999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49999999999999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49999999999999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49999999999999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49999999999999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49999999999999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49999999999999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49999999999999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49999999999999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49999999999999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49999999999999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49999999999999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49999999999999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49999999999999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49999999999999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49999999999999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49999999999999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49999999999999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49999999999999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49999999999999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49999999999999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49999999999999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49999999999999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49999999999999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49999999999999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49999999999999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49999999999999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49999999999999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49999999999999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49999999999999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49999999999999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49999999999999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49999999999999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49999999999999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49999999999999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49999999999999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49999999999999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49999999999999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49999999999999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49999999999999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49999999999999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49999999999999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49999999999999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49999999999999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49999999999999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49999999999999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49999999999999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49999999999999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49999999999999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49999999999999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49999999999999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49999999999999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49999999999999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49999999999999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49999999999999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49999999999999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49999999999999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49999999999999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49999999999999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49999999999999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49999999999999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49999999999999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49999999999999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49999999999999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49999999999999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49999999999999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49999999999999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49999999999999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49999999999999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49999999999999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49999999999999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49999999999999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49999999999999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49999999999999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49999999999999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49999999999999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49999999999999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49999999999999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49999999999999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49999999999999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49999999999999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49999999999999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49999999999999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49999999999999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49999999999999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49999999999999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49999999999999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49999999999999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49999999999999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49999999999999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49999999999999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49999999999999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49999999999999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49999999999999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49999999999999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49999999999999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49999999999999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49999999999999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49999999999999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49999999999999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49999999999999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49999999999999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49999999999999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49999999999999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49999999999999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49999999999999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49999999999999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49999999999999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49999999999999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49999999999999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49999999999999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49999999999999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49999999999999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49999999999999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49999999999999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49999999999999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49999999999999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49999999999999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49999999999999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49999999999999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49999999999999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49999999999999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49999999999999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49999999999999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49999999999999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49999999999999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49999999999999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49999999999999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49999999999999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49999999999999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49999999999999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49999999999999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49999999999999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49999999999999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49999999999999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49999999999999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49999999999999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49999999999999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49999999999999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49999999999999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49999999999999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49999999999999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49999999999999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49999999999999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49999999999999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49999999999999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49999999999999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49999999999999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49999999999999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49999999999999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49999999999999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49999999999999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49999999999999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49999999999999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49999999999999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49999999999999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49999999999999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49999999999999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49999999999999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49999999999999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49999999999999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49999999999999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49999999999999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49999999999999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49999999999999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49999999999999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49999999999999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49999999999999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49999999999999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49999999999999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49999999999999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49999999999999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49999999999999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49999999999999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49999999999999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49999999999999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49999999999999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49999999999999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49999999999999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49999999999999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49999999999999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49999999999999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49999999999999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49999999999999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49999999999999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49999999999999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49999999999999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49999999999999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49999999999999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49999999999999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49999999999999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49999999999999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49999999999999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49999999999999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49999999999999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49999999999999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49999999999999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49999999999999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49999999999999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49999999999999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49999999999999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49999999999999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49999999999999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49999999999999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49999999999999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49999999999999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49999999999999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49999999999999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49999999999999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49999999999999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49999999999999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49999999999999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49999999999999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49999999999999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49999999999999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49999999999999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49999999999999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49999999999999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49999999999999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49999999999999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49999999999999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49999999999999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49999999999999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49999999999999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49999999999999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49999999999999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49999999999999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49999999999999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49999999999999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49999999999999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49999999999999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49999999999999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49999999999999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49999999999999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49999999999999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49999999999999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49999999999999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49999999999999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49999999999999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49999999999999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49999999999999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49999999999999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49999999999999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49999999999999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49999999999999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49999999999999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49999999999999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49999999999999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49999999999999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49999999999999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49999999999999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49999999999999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49999999999999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49999999999999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49999999999999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49999999999999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49999999999999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49999999999999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49999999999999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49999999999999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49999999999999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49999999999999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49999999999999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49999999999999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49999999999999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49999999999999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49999999999999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49999999999999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49999999999999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49999999999999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49999999999999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49999999999999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49999999999999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49999999999999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49999999999999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49999999999999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49999999999999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49999999999999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49999999999999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49999999999999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49999999999999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49999999999999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49999999999999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49999999999999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49999999999999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49999999999999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49999999999999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49999999999999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49999999999999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49999999999999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49999999999999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49999999999999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49999999999999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49999999999999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49999999999999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49999999999999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49999999999999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49999999999999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49999999999999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49999999999999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49999999999999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49999999999999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49999999999999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49999999999999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49999999999999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49999999999999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49999999999999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49999999999999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49999999999999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49999999999999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49999999999999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49999999999999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49999999999999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49999999999999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49999999999999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49999999999999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49999999999999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49999999999999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49999999999999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49999999999999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49999999999999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49999999999999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49999999999999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49999999999999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49999999999999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49999999999999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49999999999999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49999999999999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49999999999999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49999999999999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49999999999999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49999999999999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49999999999999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49999999999999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49999999999999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49999999999999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49999999999999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49999999999999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49999999999999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49999999999999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49999999999999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49999999999999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49999999999999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49999999999999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49999999999999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49999999999999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49999999999999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49999999999999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49999999999999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49999999999999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49999999999999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49999999999999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49999999999999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49999999999999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49999999999999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49999999999999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49999999999999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49999999999999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49999999999999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49999999999999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49999999999999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49999999999999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49999999999999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49999999999999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49999999999999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49999999999999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49999999999999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49999999999999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49999999999999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49999999999999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49999999999999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49999999999999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49999999999999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49999999999999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49999999999999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49999999999999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49999999999999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49999999999999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49999999999999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49999999999999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49999999999999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49999999999999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49999999999999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49999999999999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49999999999999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49999999999999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49999999999999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49999999999999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49999999999999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49999999999999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49999999999999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49999999999999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49999999999999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49999999999999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49999999999999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49999999999999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49999999999999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49999999999999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49999999999999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49999999999999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49999999999999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49999999999999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49999999999999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49999999999999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49999999999999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49999999999999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49999999999999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49999999999999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49999999999999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49999999999999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49999999999999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49999999999999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49999999999999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49999999999999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49999999999999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49999999999999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49999999999999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49999999999999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49999999999999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49999999999999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49999999999999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49999999999999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49999999999999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49999999999999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49999999999999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49999999999999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49999999999999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49999999999999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49999999999999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49999999999999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49999999999999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49999999999999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49999999999999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49999999999999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49999999999999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49999999999999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49999999999999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49999999999999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49999999999999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49999999999999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49999999999999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49999999999999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49999999999999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49999999999999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49999999999999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49999999999999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49999999999999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49999999999999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49999999999999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49999999999999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49999999999999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49999999999999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49999999999999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49999999999999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49999999999999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49999999999999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49999999999999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49999999999999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49999999999999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49999999999999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49999999999999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49999999999999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49999999999999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49999999999999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49999999999999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49999999999999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49999999999999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49999999999999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49999999999999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49999999999999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49999999999999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49999999999999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49999999999999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49999999999999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49999999999999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49999999999999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49999999999999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49999999999999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49999999999999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49999999999999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49999999999999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49999999999999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49999999999999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49999999999999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49999999999999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49999999999999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49999999999999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49999999999999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49999999999999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49999999999999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49999999999999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49999999999999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49999999999999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49999999999999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49999999999999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49999999999999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49999999999999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49999999999999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49999999999999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49999999999999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49999999999999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49999999999999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49999999999999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49999999999999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49999999999999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49999999999999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49999999999999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49999999999999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49999999999999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49999999999999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49999999999999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49999999999999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49999999999999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49999999999999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49999999999999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49999999999999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49999999999999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49999999999999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49999999999999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49999999999999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49999999999999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49999999999999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49999999999999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49999999999999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49999999999999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49999999999999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49999999999999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49999999999999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49999999999999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49999999999999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49999999999999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49999999999999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49999999999999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49999999999999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49999999999999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49999999999999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49999999999999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49999999999999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49999999999999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49999999999999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49999999999999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49999999999999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49999999999999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49999999999999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49999999999999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49999999999999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49999999999999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49999999999999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49999999999999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49999999999999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49999999999999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49999999999999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49999999999999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49999999999999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49999999999999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49999999999999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49999999999999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49999999999999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49999999999999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49999999999999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49999999999999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49999999999999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49999999999999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49999999999999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49999999999999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49999999999999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49999999999999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49999999999999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49999999999999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49999999999999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49999999999999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49999999999999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49999999999999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49999999999999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49999999999999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49999999999999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49999999999999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49999999999999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49999999999999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49999999999999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49999999999999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49999999999999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49999999999999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49999999999999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49999999999999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49999999999999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49999999999999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49999999999999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49999999999999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49999999999999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49999999999999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49999999999999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49999999999999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49999999999999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49999999999999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49999999999999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49999999999999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49999999999999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49999999999999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49999999999999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49999999999999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49999999999999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49999999999999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49999999999999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49999999999999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49999999999999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49999999999999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49999999999999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49999999999999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49999999999999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49999999999999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49999999999999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49999999999999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49999999999999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49999999999999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49999999999999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49999999999999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49999999999999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49999999999999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49999999999999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49999999999999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49999999999999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49999999999999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49999999999999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49999999999999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49999999999999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49999999999999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49999999999999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49999999999999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49999999999999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49999999999999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49999999999999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49999999999999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49999999999999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49999999999999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49999999999999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49999999999999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49999999999999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49999999999999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49999999999999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49999999999999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49999999999999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49999999999999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49999999999999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49999999999999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49999999999999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49999999999999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49999999999999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49999999999999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49999999999999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49999999999999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49999999999999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49999999999999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49999999999999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49999999999999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49999999999999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49999999999999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49999999999999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49999999999999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49999999999999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49999999999999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49999999999999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49999999999999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49999999999999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49999999999999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49999999999999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49999999999999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49999999999999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49999999999999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49999999999999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49999999999999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49999999999999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49999999999999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49999999999999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49999999999999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49999999999999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49999999999999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49999999999999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49999999999999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49999999999999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49999999999999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49999999999999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49999999999999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49999999999999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49999999999999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49999999999999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49999999999999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49999999999999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49999999999999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49999999999999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49999999999999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49999999999999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49999999999999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49999999999999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49999999999999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49999999999999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49999999999999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49999999999999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49999999999999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49999999999999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49999999999999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49999999999999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49999999999999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49999999999999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49999999999999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49999999999999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49999999999999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49999999999999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49999999999999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49999999999999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49999999999999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49999999999999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49999999999999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49999999999999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49999999999999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49999999999999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49999999999999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49999999999999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49999999999999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49999999999999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49999999999999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49999999999999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49999999999999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49999999999999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49999999999999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49999999999999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49999999999999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49999999999999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49999999999999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49999999999999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49999999999999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49999999999999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49999999999999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49999999999999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49999999999999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49999999999999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49999999999999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49999999999999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49999999999999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49999999999999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49999999999999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49999999999999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49999999999999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49999999999999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49999999999999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49999999999999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49999999999999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49999999999999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49999999999999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49999999999999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49999999999999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49999999999999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49999999999999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49999999999999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49999999999999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49999999999999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49999999999999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49999999999999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49999999999999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49999999999999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49999999999999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49999999999999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49999999999999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49999999999999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49999999999999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49999999999999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49999999999999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49999999999999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49999999999999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49999999999999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49999999999999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49999999999999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49999999999999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49999999999999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49999999999999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49999999999999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49999999999999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49999999999999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49999999999999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49999999999999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49999999999999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49999999999999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49999999999999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49999999999999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49999999999999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49999999999999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49999999999999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49999999999999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49999999999999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49999999999999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49999999999999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49999999999999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49999999999999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49999999999999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49999999999999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49999999999999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49999999999999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49999999999999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49999999999999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49999999999999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49999999999999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49999999999999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49999999999999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49999999999999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49999999999999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49999999999999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49999999999999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49999999999999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49999999999999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49999999999999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49999999999999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49999999999999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49999999999999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49999999999999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49999999999999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49999999999999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49999999999999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49999999999999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49999999999999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49999999999999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49999999999999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49999999999999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49999999999999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49999999999999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49999999999999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49999999999999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49999999999999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49999999999999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49999999999999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49999999999999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49999999999999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49999999999999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49999999999999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49999999999999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49999999999999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49999999999999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49999999999999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49999999999999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49999999999999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49999999999999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49999999999999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49999999999999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49999999999999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49999999999999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49999999999999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49999999999999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49999999999999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49999999999999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49999999999999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49999999999999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49999999999999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49999999999999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49999999999999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49999999999999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49999999999999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49999999999999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49999999999999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49999999999999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49999999999999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49999999999999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49999999999999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49999999999999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49999999999999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49999999999999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49999999999999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49999999999999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49999999999999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49999999999999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49999999999999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49999999999999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49999999999999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49999999999999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49999999999999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49999999999999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49999999999999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49999999999999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49999999999999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49999999999999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49999999999999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49999999999999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49999999999999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49999999999999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49999999999999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49999999999999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49999999999999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49999999999999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49999999999999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49999999999999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49999999999999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49999999999999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49999999999999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49999999999999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49999999999999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49999999999999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49999999999999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49999999999999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49999999999999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49999999999999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49999999999999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49999999999999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49999999999999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49999999999999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49999999999999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49999999999999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49999999999999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49999999999999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49999999999999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49999999999999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49999999999999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49999999999999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49999999999999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49999999999999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49999999999999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49999999999999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49999999999999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49999999999999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49999999999999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49999999999999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49999999999999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49999999999999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49999999999999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49999999999999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49999999999999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49999999999999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49999999999999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49999999999999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49999999999999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49999999999999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49999999999999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49999999999999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49999999999999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49999999999999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49999999999999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49999999999999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49999999999999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49999999999999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49999999999999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49999999999999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49999999999999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49999999999999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49999999999999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49999999999999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49999999999999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49999999999999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49999999999999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49999999999999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49999999999999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49999999999999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49999999999999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49999999999999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49999999999999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49999999999999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49999999999999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49999999999999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49999999999999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49999999999999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49999999999999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49999999999999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49999999999999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49999999999999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49999999999999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49999999999999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49999999999999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49999999999999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49999999999999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49999999999999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49999999999999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49999999999999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49999999999999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49999999999999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49999999999999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49999999999999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49999999999999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49999999999999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49999999999999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49999999999999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49999999999999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49999999999999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49999999999999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49999999999999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49999999999999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49999999999999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49999999999999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49999999999999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49999999999999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49999999999999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49999999999999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49999999999999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49999999999999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49999999999999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49999999999999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49999999999999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49999999999999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49999999999999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49999999999999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49999999999999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49999999999999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49999999999999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49999999999999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49999999999999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49999999999999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49999999999999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49999999999999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49999999999999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49999999999999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49999999999999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49999999999999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49999999999999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49999999999999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49999999999999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49999999999999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49999999999999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49999999999999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49999999999999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49999999999999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49999999999999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49999999999999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49999999999999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49999999999999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49999999999999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49999999999999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49999999999999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49999999999999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49999999999999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49999999999999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49999999999999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49999999999999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49999999999999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49999999999999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49999999999999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49999999999999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49999999999999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49999999999999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49999999999999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49999999999999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49999999999999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49999999999999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49999999999999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49999999999999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49999999999999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49999999999999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49999999999999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49999999999999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49999999999999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49999999999999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49999999999999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49999999999999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49999999999999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49999999999999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49999999999999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49999999999999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49999999999999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49999999999999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49999999999999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49999999999999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49999999999999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49999999999999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49999999999999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49999999999999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49999999999999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49999999999999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49999999999999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49999999999999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49999999999999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49999999999999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49999999999999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49999999999999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49999999999999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49999999999999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49999999999999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49999999999999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49999999999999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49999999999999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49999999999999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49999999999999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49999999999999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49999999999999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49999999999999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49999999999999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49999999999999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49999999999999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49999999999999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49999999999999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49999999999999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49999999999999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49999999999999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49999999999999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49999999999999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49999999999999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49999999999999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49999999999999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49999999999999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49999999999999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49999999999999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49999999999999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49999999999999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49999999999999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49999999999999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49999999999999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49999999999999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49999999999999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49999999999999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49999999999999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49999999999999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49999999999999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49999999999999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49999999999999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49999999999999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49999999999999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49999999999999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49999999999999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49999999999999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49999999999999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49999999999999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49999999999999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49999999999999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49999999999999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49999999999999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49999999999999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49999999999999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49999999999999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49999999999999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49999999999999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49999999999999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49999999999999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49999999999999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49999999999999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49999999999999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49999999999999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49999999999999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49999999999999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49999999999999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49999999999999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49999999999999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49999999999999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49999999999999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49999999999999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49999999999999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49999999999999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49999999999999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49999999999999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49999999999999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49999999999999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49999999999999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49999999999999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49999999999999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49999999999999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49999999999999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49999999999999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49999999999999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49999999999999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49999999999999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49999999999999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49999999999999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49999999999999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49999999999999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49999999999999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49999999999999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49999999999999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49999999999999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49999999999999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49999999999999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49999999999999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49999999999999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49999999999999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49999999999999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49999999999999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49999999999999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49999999999999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49999999999999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49999999999999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49999999999999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49999999999999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49999999999999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49999999999999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49999999999999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49999999999999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49999999999999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49999999999999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49999999999999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49999999999999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49999999999999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49999999999999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49999999999999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49999999999999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49999999999999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49999999999999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49999999999999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49999999999999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49999999999999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49999999999999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49999999999999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49999999999999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49999999999999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49999999999999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49999999999999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49999999999999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49999999999999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49999999999999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49999999999999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49999999999999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49999999999999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49999999999999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49999999999999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49999999999999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49999999999999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49999999999999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49999999999999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49999999999999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49999999999999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49999999999999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49999999999999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49999999999999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49999999999999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49999999999999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49999999999999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49999999999999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49999999999999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49999999999999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49999999999999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49999999999999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49999999999999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49999999999999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49999999999999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49999999999999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49999999999999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49999999999999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49999999999999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49999999999999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49999999999999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49999999999999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49999999999999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49999999999999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49999999999999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49999999999999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49999999999999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49999999999999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49999999999999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49999999999999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49999999999999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49999999999999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49999999999999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49999999999999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49999999999999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49999999999999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49999999999999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49999999999999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49999999999999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49999999999999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49999999999999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49999999999999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49999999999999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49999999999999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49999999999999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49999999999999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49999999999999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49999999999999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49999999999999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49999999999999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49999999999999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49999999999999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49999999999999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49999999999999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49999999999999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49999999999999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49999999999999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49999999999999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49999999999999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49999999999999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49999999999999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49999999999999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49999999999999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49999999999999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49999999999999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49999999999999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49999999999999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49999999999999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49999999999999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49999999999999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49999999999999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49999999999999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49999999999999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49999999999999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49999999999999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49999999999999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49999999999999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49999999999999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49999999999999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49999999999999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49999999999999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49999999999999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49999999999999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49999999999999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49999999999999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49999999999999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49999999999999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49999999999999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49999999999999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49999999999999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49999999999999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49999999999999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49999999999999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49999999999999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49999999999999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49999999999999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49999999999999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49999999999999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49999999999999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49999999999999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49999999999999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49999999999999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49999999999999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49999999999999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49999999999999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49999999999999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49999999999999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49999999999999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49999999999999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49999999999999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49999999999999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49999999999999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49999999999999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49999999999999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49999999999999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49999999999999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49999999999999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49999999999999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49999999999999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49999999999999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49999999999999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49999999999999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49999999999999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49999999999999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49999999999999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49999999999999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49999999999999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49999999999999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49999999999999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49999999999999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49999999999999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49999999999999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49999999999999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49999999999999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49999999999999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49999999999999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49999999999999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49999999999999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49999999999999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49999999999999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49999999999999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49999999999999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49999999999999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49999999999999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49999999999999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49999999999999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49999999999999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49999999999999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49999999999999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49999999999999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49999999999999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49999999999999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49999999999999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49999999999999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49999999999999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49999999999999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49999999999999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49999999999999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49999999999999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49999999999999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49999999999999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49999999999999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49999999999999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49999999999999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49999999999999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49999999999999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49999999999999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49999999999999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49999999999999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49999999999999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49999999999999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49999999999999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49999999999999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49999999999999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49999999999999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49999999999999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49999999999999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49999999999999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49999999999999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49999999999999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49999999999999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49999999999999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49999999999999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49999999999999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49999999999999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49999999999999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49999999999999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49999999999999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49999999999999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49999999999999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49999999999999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49999999999999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49999999999999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49999999999999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49999999999999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49999999999999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49999999999999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49999999999999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49999999999999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49999999999999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49999999999999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49999999999999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49999999999999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49999999999999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49999999999999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49999999999999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49999999999999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49999999999999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49999999999999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49999999999999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49999999999999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49999999999999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49999999999999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49999999999999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49999999999999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49999999999999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49999999999999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49999999999999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49999999999999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49999999999999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49999999999999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49999999999999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49999999999999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49999999999999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49999999999999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49999999999999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49999999999999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49999999999999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49999999999999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49999999999999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49999999999999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49999999999999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49999999999999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49999999999999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49999999999999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49999999999999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49999999999999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49999999999999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49999999999999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49999999999999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49999999999999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49999999999999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49999999999999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49999999999999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49999999999999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49999999999999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49999999999999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49999999999999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49999999999999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49999999999999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49999999999999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49999999999999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49999999999999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49999999999999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49999999999999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49999999999999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49999999999999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49999999999999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49999999999999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49999999999999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49999999999999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49999999999999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49999999999999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49999999999999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49999999999999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49999999999999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49999999999999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49999999999999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49999999999999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49999999999999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49999999999999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49999999999999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49999999999999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49999999999999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49999999999999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49999999999999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49999999999999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49999999999999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49999999999999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49999999999999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49999999999999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49999999999999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49999999999999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49999999999999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49999999999999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49999999999999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49999999999999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EE87-7934-4FE0-A76A-66B539A8C8A1}">
  <sheetPr>
    <outlinePr summaryBelow="0"/>
  </sheetPr>
  <dimension ref="A1:H2107"/>
  <sheetViews>
    <sheetView workbookViewId="0">
      <selection activeCell="H15" sqref="H15"/>
    </sheetView>
  </sheetViews>
  <sheetFormatPr baseColWidth="10" defaultColWidth="9.08984375" defaultRowHeight="14"/>
  <cols>
    <col min="1" max="1" width="21.6328125" style="50" customWidth="1"/>
    <col min="2" max="2" width="20" style="50" customWidth="1"/>
    <col min="3" max="3" width="11.6328125" style="50" customWidth="1"/>
    <col min="4" max="4" width="31.6328125" style="50" customWidth="1"/>
    <col min="5" max="6" width="13.36328125" style="50" customWidth="1"/>
    <col min="7" max="7" width="15" style="50" customWidth="1"/>
    <col min="8" max="8" width="10" style="50" customWidth="1"/>
    <col min="9" max="16384" width="9.08984375" style="50"/>
  </cols>
  <sheetData>
    <row r="1" spans="1:8" ht="20.149999999999999" customHeight="1">
      <c r="A1" s="47" t="s">
        <v>20</v>
      </c>
      <c r="B1" s="48">
        <f>A6</f>
        <v>45722</v>
      </c>
      <c r="C1" s="83"/>
      <c r="D1" s="83"/>
      <c r="E1" s="83"/>
      <c r="F1" s="83"/>
      <c r="G1" s="49"/>
      <c r="H1" s="49"/>
    </row>
    <row r="2" spans="1:8" ht="20.149999999999999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49999999999999" customHeight="1">
      <c r="A3" s="83"/>
      <c r="B3" s="83"/>
      <c r="C3" s="83"/>
      <c r="D3" s="83"/>
      <c r="E3" s="83"/>
      <c r="F3" s="83"/>
      <c r="G3" s="49"/>
      <c r="H3" s="49"/>
    </row>
    <row r="4" spans="1:8" ht="20.149999999999999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67" t="s">
        <v>22</v>
      </c>
      <c r="B5" s="86" t="s">
        <v>23</v>
      </c>
      <c r="C5" s="86"/>
      <c r="D5" s="67" t="s">
        <v>24</v>
      </c>
      <c r="E5" s="67" t="s">
        <v>25</v>
      </c>
      <c r="F5" s="67" t="s">
        <v>26</v>
      </c>
      <c r="G5" s="49"/>
      <c r="H5" s="49"/>
    </row>
    <row r="6" spans="1:8" ht="20.149999999999999" customHeight="1">
      <c r="A6" s="53">
        <f>'Details 05 Mar 2025'!A6+1</f>
        <v>45722</v>
      </c>
      <c r="B6" s="81">
        <v>516190</v>
      </c>
      <c r="C6" s="82"/>
      <c r="D6" s="54">
        <v>23.388500000000001</v>
      </c>
      <c r="E6" s="55" t="s">
        <v>27</v>
      </c>
      <c r="F6" s="55" t="s">
        <v>28</v>
      </c>
      <c r="G6" s="49"/>
      <c r="H6" s="49"/>
    </row>
    <row r="7" spans="1:8" ht="20.149999999999999" customHeight="1">
      <c r="A7" s="53">
        <f>'Details 05 Mar 2025'!A7+1</f>
        <v>45722</v>
      </c>
      <c r="B7" s="81">
        <v>71629</v>
      </c>
      <c r="C7" s="82"/>
      <c r="D7" s="54">
        <v>23.341200000000001</v>
      </c>
      <c r="E7" s="55" t="s">
        <v>27</v>
      </c>
      <c r="F7" s="55" t="s">
        <v>29</v>
      </c>
      <c r="G7" s="49"/>
      <c r="H7" s="49"/>
    </row>
    <row r="8" spans="1:8" ht="20.149999999999999" customHeight="1">
      <c r="A8" s="53">
        <f>'Details 05 Mar 2025'!A8+1</f>
        <v>45722</v>
      </c>
      <c r="B8" s="81">
        <v>5249</v>
      </c>
      <c r="C8" s="82"/>
      <c r="D8" s="54">
        <v>23.3718</v>
      </c>
      <c r="E8" s="55" t="s">
        <v>27</v>
      </c>
      <c r="F8" s="55" t="s">
        <v>30</v>
      </c>
      <c r="G8" s="49"/>
      <c r="H8" s="49"/>
    </row>
    <row r="9" spans="1:8" ht="20.149999999999999" customHeight="1">
      <c r="A9" s="53">
        <f>'Details 05 Mar 2025'!A9+1</f>
        <v>45722</v>
      </c>
      <c r="B9" s="81">
        <v>5678</v>
      </c>
      <c r="C9" s="82"/>
      <c r="D9" s="54">
        <v>23.3307</v>
      </c>
      <c r="E9" s="55" t="s">
        <v>27</v>
      </c>
      <c r="F9" s="55" t="s">
        <v>31</v>
      </c>
      <c r="G9" s="49"/>
      <c r="H9" s="49"/>
    </row>
    <row r="10" spans="1:8" ht="20.149999999999999" customHeight="1">
      <c r="A10" s="65"/>
      <c r="B10" s="83"/>
      <c r="C10" s="83"/>
      <c r="D10" s="83"/>
      <c r="E10" s="83"/>
      <c r="F10" s="83"/>
      <c r="G10" s="83"/>
      <c r="H10" s="83"/>
    </row>
    <row r="11" spans="1:8" ht="20.149999999999999" customHeight="1">
      <c r="A11" s="59"/>
      <c r="B11" s="84"/>
      <c r="C11" s="84"/>
      <c r="D11" s="84"/>
      <c r="E11" s="84"/>
      <c r="F11" s="84"/>
      <c r="G11" s="84"/>
      <c r="H11" s="84"/>
    </row>
    <row r="12" spans="1:8" ht="20.149999999999999" customHeight="1">
      <c r="A12" s="66"/>
      <c r="B12" s="85"/>
      <c r="C12" s="85"/>
      <c r="D12" s="66"/>
      <c r="E12" s="66"/>
      <c r="F12" s="66"/>
      <c r="G12" s="66"/>
      <c r="H12" s="66"/>
    </row>
    <row r="13" spans="1:8" ht="20.149999999999999" customHeight="1">
      <c r="A13" s="61"/>
      <c r="B13" s="80"/>
      <c r="C13" s="80"/>
      <c r="D13" s="62"/>
      <c r="E13" s="63"/>
      <c r="F13" s="64"/>
      <c r="G13" s="62"/>
      <c r="H13" s="62"/>
    </row>
    <row r="14" spans="1:8" ht="20.149999999999999" customHeight="1">
      <c r="A14" s="61"/>
      <c r="B14" s="80"/>
      <c r="C14" s="80"/>
      <c r="D14" s="62"/>
      <c r="E14" s="63"/>
      <c r="F14" s="64"/>
      <c r="G14" s="62"/>
      <c r="H14" s="62"/>
    </row>
    <row r="15" spans="1:8" ht="20.149999999999999" customHeight="1">
      <c r="A15" s="61"/>
      <c r="B15" s="80"/>
      <c r="C15" s="80"/>
      <c r="D15" s="62"/>
      <c r="E15" s="63"/>
      <c r="F15" s="64"/>
      <c r="G15" s="62"/>
      <c r="H15" s="62"/>
    </row>
    <row r="16" spans="1:8" ht="20.149999999999999" customHeight="1">
      <c r="A16" s="61"/>
      <c r="B16" s="80"/>
      <c r="C16" s="80"/>
      <c r="D16" s="62"/>
      <c r="E16" s="63"/>
      <c r="F16" s="64"/>
      <c r="G16" s="62"/>
      <c r="H16" s="62"/>
    </row>
    <row r="17" spans="1:8" ht="20.149999999999999" customHeight="1">
      <c r="A17" s="61"/>
      <c r="B17" s="80"/>
      <c r="C17" s="80"/>
      <c r="D17" s="62"/>
      <c r="E17" s="63"/>
      <c r="F17" s="64"/>
      <c r="G17" s="62"/>
      <c r="H17" s="62"/>
    </row>
    <row r="18" spans="1:8" ht="20.149999999999999" customHeight="1">
      <c r="A18" s="61"/>
      <c r="B18" s="80"/>
      <c r="C18" s="80"/>
      <c r="D18" s="62"/>
      <c r="E18" s="63"/>
      <c r="F18" s="64"/>
      <c r="G18" s="62"/>
      <c r="H18" s="62"/>
    </row>
    <row r="19" spans="1:8" ht="20.149999999999999" customHeight="1">
      <c r="A19" s="61"/>
      <c r="B19" s="80"/>
      <c r="C19" s="80"/>
      <c r="D19" s="62"/>
      <c r="E19" s="63"/>
      <c r="F19" s="64"/>
      <c r="G19" s="62"/>
      <c r="H19" s="62"/>
    </row>
    <row r="20" spans="1:8" ht="20.149999999999999" customHeight="1">
      <c r="A20" s="61"/>
      <c r="B20" s="80"/>
      <c r="C20" s="80"/>
      <c r="D20" s="62"/>
      <c r="E20" s="63"/>
      <c r="F20" s="64"/>
      <c r="G20" s="62"/>
      <c r="H20" s="62"/>
    </row>
    <row r="21" spans="1:8" ht="20.149999999999999" customHeight="1">
      <c r="A21" s="61"/>
      <c r="B21" s="80"/>
      <c r="C21" s="80"/>
      <c r="D21" s="62"/>
      <c r="E21" s="63"/>
      <c r="F21" s="64"/>
      <c r="G21" s="62"/>
      <c r="H21" s="62"/>
    </row>
    <row r="22" spans="1:8" ht="20.149999999999999" customHeight="1">
      <c r="A22" s="61"/>
      <c r="B22" s="80"/>
      <c r="C22" s="80"/>
      <c r="D22" s="62"/>
      <c r="E22" s="63"/>
      <c r="F22" s="64"/>
      <c r="G22" s="62"/>
      <c r="H22" s="62"/>
    </row>
    <row r="23" spans="1:8" ht="20.149999999999999" customHeight="1">
      <c r="A23" s="61"/>
      <c r="B23" s="80"/>
      <c r="C23" s="80"/>
      <c r="D23" s="62"/>
      <c r="E23" s="63"/>
      <c r="F23" s="64"/>
      <c r="G23" s="62"/>
      <c r="H23" s="62"/>
    </row>
    <row r="24" spans="1:8" ht="20.149999999999999" customHeight="1">
      <c r="A24" s="61"/>
      <c r="B24" s="80"/>
      <c r="C24" s="80"/>
      <c r="D24" s="62"/>
      <c r="E24" s="63"/>
      <c r="F24" s="64"/>
      <c r="G24" s="62"/>
      <c r="H24" s="62"/>
    </row>
    <row r="25" spans="1:8" ht="20.149999999999999" customHeight="1">
      <c r="A25" s="61"/>
      <c r="B25" s="80"/>
      <c r="C25" s="80"/>
      <c r="D25" s="62"/>
      <c r="E25" s="63"/>
      <c r="F25" s="64"/>
      <c r="G25" s="62"/>
      <c r="H25" s="62"/>
    </row>
    <row r="26" spans="1:8" ht="20.149999999999999" customHeight="1">
      <c r="A26" s="61"/>
      <c r="B26" s="80"/>
      <c r="C26" s="80"/>
      <c r="D26" s="62"/>
      <c r="E26" s="63"/>
      <c r="F26" s="64"/>
      <c r="G26" s="62"/>
      <c r="H26" s="62"/>
    </row>
    <row r="27" spans="1:8" ht="20.149999999999999" customHeight="1">
      <c r="A27" s="61"/>
      <c r="B27" s="80"/>
      <c r="C27" s="80"/>
      <c r="D27" s="62"/>
      <c r="E27" s="63"/>
      <c r="F27" s="64"/>
      <c r="G27" s="62"/>
      <c r="H27" s="62"/>
    </row>
    <row r="28" spans="1:8" ht="20.149999999999999" customHeight="1">
      <c r="A28" s="61"/>
      <c r="B28" s="80"/>
      <c r="C28" s="80"/>
      <c r="D28" s="62"/>
      <c r="E28" s="63"/>
      <c r="F28" s="64"/>
      <c r="G28" s="62"/>
      <c r="H28" s="62"/>
    </row>
    <row r="29" spans="1:8" ht="20.149999999999999" customHeight="1">
      <c r="A29" s="61"/>
      <c r="B29" s="80"/>
      <c r="C29" s="80"/>
      <c r="D29" s="62"/>
      <c r="E29" s="63"/>
      <c r="F29" s="64"/>
      <c r="G29" s="62"/>
      <c r="H29" s="62"/>
    </row>
    <row r="30" spans="1:8" ht="20.149999999999999" customHeight="1">
      <c r="A30" s="61"/>
      <c r="B30" s="80"/>
      <c r="C30" s="80"/>
      <c r="D30" s="62"/>
      <c r="E30" s="63"/>
      <c r="F30" s="64"/>
      <c r="G30" s="62"/>
      <c r="H30" s="62"/>
    </row>
    <row r="31" spans="1:8" ht="20.149999999999999" customHeight="1">
      <c r="A31" s="61"/>
      <c r="B31" s="80"/>
      <c r="C31" s="80"/>
      <c r="D31" s="62"/>
      <c r="E31" s="63"/>
      <c r="F31" s="64"/>
      <c r="G31" s="62"/>
      <c r="H31" s="62"/>
    </row>
    <row r="32" spans="1:8" ht="20.149999999999999" customHeight="1">
      <c r="A32" s="61"/>
      <c r="B32" s="80"/>
      <c r="C32" s="80"/>
      <c r="D32" s="62"/>
      <c r="E32" s="63"/>
      <c r="F32" s="64"/>
      <c r="G32" s="62"/>
      <c r="H32" s="62"/>
    </row>
    <row r="33" spans="1:8" ht="20.149999999999999" customHeight="1">
      <c r="A33" s="61"/>
      <c r="B33" s="80"/>
      <c r="C33" s="80"/>
      <c r="D33" s="62"/>
      <c r="E33" s="63"/>
      <c r="F33" s="64"/>
      <c r="G33" s="62"/>
      <c r="H33" s="62"/>
    </row>
    <row r="34" spans="1:8" ht="20.149999999999999" customHeight="1">
      <c r="A34" s="61"/>
      <c r="B34" s="80"/>
      <c r="C34" s="80"/>
      <c r="D34" s="62"/>
      <c r="E34" s="63"/>
      <c r="F34" s="64"/>
      <c r="G34" s="62"/>
      <c r="H34" s="62"/>
    </row>
    <row r="35" spans="1:8" ht="20.149999999999999" customHeight="1">
      <c r="A35" s="61"/>
      <c r="B35" s="80"/>
      <c r="C35" s="80"/>
      <c r="D35" s="62"/>
      <c r="E35" s="63"/>
      <c r="F35" s="64"/>
      <c r="G35" s="62"/>
      <c r="H35" s="62"/>
    </row>
    <row r="36" spans="1:8" ht="20.149999999999999" customHeight="1">
      <c r="A36" s="61"/>
      <c r="B36" s="80"/>
      <c r="C36" s="80"/>
      <c r="D36" s="62"/>
      <c r="E36" s="63"/>
      <c r="F36" s="64"/>
      <c r="G36" s="62"/>
      <c r="H36" s="62"/>
    </row>
    <row r="37" spans="1:8" ht="20.149999999999999" customHeight="1">
      <c r="A37" s="61"/>
      <c r="B37" s="80"/>
      <c r="C37" s="80"/>
      <c r="D37" s="62"/>
      <c r="E37" s="63"/>
      <c r="F37" s="64"/>
      <c r="G37" s="62"/>
      <c r="H37" s="62"/>
    </row>
    <row r="38" spans="1:8" ht="20.149999999999999" customHeight="1">
      <c r="A38" s="61"/>
      <c r="B38" s="80"/>
      <c r="C38" s="80"/>
      <c r="D38" s="62"/>
      <c r="E38" s="63"/>
      <c r="F38" s="64"/>
      <c r="G38" s="62"/>
      <c r="H38" s="62"/>
    </row>
    <row r="39" spans="1:8" ht="20.149999999999999" customHeight="1">
      <c r="A39" s="61"/>
      <c r="B39" s="80"/>
      <c r="C39" s="80"/>
      <c r="D39" s="62"/>
      <c r="E39" s="63"/>
      <c r="F39" s="64"/>
      <c r="G39" s="62"/>
      <c r="H39" s="62"/>
    </row>
    <row r="40" spans="1:8" ht="20.149999999999999" customHeight="1">
      <c r="A40" s="61"/>
      <c r="B40" s="80"/>
      <c r="C40" s="80"/>
      <c r="D40" s="62"/>
      <c r="E40" s="63"/>
      <c r="F40" s="64"/>
      <c r="G40" s="62"/>
      <c r="H40" s="62"/>
    </row>
    <row r="41" spans="1:8" ht="20.149999999999999" customHeight="1">
      <c r="A41" s="61"/>
      <c r="B41" s="80"/>
      <c r="C41" s="80"/>
      <c r="D41" s="62"/>
      <c r="E41" s="63"/>
      <c r="F41" s="64"/>
      <c r="G41" s="62"/>
      <c r="H41" s="62"/>
    </row>
    <row r="42" spans="1:8" ht="20.149999999999999" customHeight="1">
      <c r="A42" s="61"/>
      <c r="B42" s="80"/>
      <c r="C42" s="80"/>
      <c r="D42" s="62"/>
      <c r="E42" s="63"/>
      <c r="F42" s="64"/>
      <c r="G42" s="62"/>
      <c r="H42" s="62"/>
    </row>
    <row r="43" spans="1:8" ht="20.149999999999999" customHeight="1">
      <c r="A43" s="61"/>
      <c r="B43" s="80"/>
      <c r="C43" s="80"/>
      <c r="D43" s="62"/>
      <c r="E43" s="63"/>
      <c r="F43" s="64"/>
      <c r="G43" s="62"/>
      <c r="H43" s="62"/>
    </row>
    <row r="44" spans="1:8" ht="20.149999999999999" customHeight="1">
      <c r="A44" s="61"/>
      <c r="B44" s="80"/>
      <c r="C44" s="80"/>
      <c r="D44" s="62"/>
      <c r="E44" s="63"/>
      <c r="F44" s="64"/>
      <c r="G44" s="62"/>
      <c r="H44" s="62"/>
    </row>
    <row r="45" spans="1:8" ht="20.149999999999999" customHeight="1">
      <c r="A45" s="61"/>
      <c r="B45" s="80"/>
      <c r="C45" s="80"/>
      <c r="D45" s="62"/>
      <c r="E45" s="63"/>
      <c r="F45" s="64"/>
      <c r="G45" s="62"/>
      <c r="H45" s="62"/>
    </row>
    <row r="46" spans="1:8" ht="20.149999999999999" customHeight="1">
      <c r="A46" s="61"/>
      <c r="B46" s="80"/>
      <c r="C46" s="80"/>
      <c r="D46" s="62"/>
      <c r="E46" s="63"/>
      <c r="F46" s="64"/>
      <c r="G46" s="62"/>
      <c r="H46" s="62"/>
    </row>
    <row r="47" spans="1:8" ht="20.149999999999999" customHeight="1">
      <c r="A47" s="61"/>
      <c r="B47" s="80"/>
      <c r="C47" s="80"/>
      <c r="D47" s="62"/>
      <c r="E47" s="63"/>
      <c r="F47" s="64"/>
      <c r="G47" s="62"/>
      <c r="H47" s="62"/>
    </row>
    <row r="48" spans="1:8" ht="20.149999999999999" customHeight="1">
      <c r="A48" s="61"/>
      <c r="B48" s="80"/>
      <c r="C48" s="80"/>
      <c r="D48" s="62"/>
      <c r="E48" s="63"/>
      <c r="F48" s="64"/>
      <c r="G48" s="62"/>
      <c r="H48" s="62"/>
    </row>
    <row r="49" spans="1:8" ht="20.149999999999999" customHeight="1">
      <c r="A49" s="61"/>
      <c r="B49" s="80"/>
      <c r="C49" s="80"/>
      <c r="D49" s="62"/>
      <c r="E49" s="63"/>
      <c r="F49" s="64"/>
      <c r="G49" s="62"/>
      <c r="H49" s="62"/>
    </row>
    <row r="50" spans="1:8" ht="20.149999999999999" customHeight="1">
      <c r="A50" s="61"/>
      <c r="B50" s="80"/>
      <c r="C50" s="80"/>
      <c r="D50" s="62"/>
      <c r="E50" s="63"/>
      <c r="F50" s="64"/>
      <c r="G50" s="62"/>
      <c r="H50" s="62"/>
    </row>
    <row r="51" spans="1:8" ht="20.149999999999999" customHeight="1">
      <c r="A51" s="61"/>
      <c r="B51" s="80"/>
      <c r="C51" s="80"/>
      <c r="D51" s="62"/>
      <c r="E51" s="63"/>
      <c r="F51" s="64"/>
      <c r="G51" s="62"/>
      <c r="H51" s="62"/>
    </row>
    <row r="52" spans="1:8" ht="20.149999999999999" customHeight="1">
      <c r="A52" s="61"/>
      <c r="B52" s="80"/>
      <c r="C52" s="80"/>
      <c r="D52" s="62"/>
      <c r="E52" s="63"/>
      <c r="F52" s="64"/>
      <c r="G52" s="62"/>
      <c r="H52" s="62"/>
    </row>
    <row r="53" spans="1:8" ht="20.149999999999999" customHeight="1">
      <c r="A53" s="61"/>
      <c r="B53" s="80"/>
      <c r="C53" s="80"/>
      <c r="D53" s="62"/>
      <c r="E53" s="63"/>
      <c r="F53" s="64"/>
      <c r="G53" s="62"/>
      <c r="H53" s="62"/>
    </row>
    <row r="54" spans="1:8" ht="20.149999999999999" customHeight="1">
      <c r="A54" s="61"/>
      <c r="B54" s="80"/>
      <c r="C54" s="80"/>
      <c r="D54" s="62"/>
      <c r="E54" s="63"/>
      <c r="F54" s="64"/>
      <c r="G54" s="62"/>
      <c r="H54" s="62"/>
    </row>
    <row r="55" spans="1:8" ht="20.149999999999999" customHeight="1">
      <c r="A55" s="61"/>
      <c r="B55" s="80"/>
      <c r="C55" s="80"/>
      <c r="D55" s="62"/>
      <c r="E55" s="63"/>
      <c r="F55" s="64"/>
      <c r="G55" s="62"/>
      <c r="H55" s="62"/>
    </row>
    <row r="56" spans="1:8" ht="20.149999999999999" customHeight="1">
      <c r="A56" s="61"/>
      <c r="B56" s="80"/>
      <c r="C56" s="80"/>
      <c r="D56" s="62"/>
      <c r="E56" s="63"/>
      <c r="F56" s="64"/>
      <c r="G56" s="62"/>
      <c r="H56" s="62"/>
    </row>
    <row r="57" spans="1:8" ht="20.149999999999999" customHeight="1">
      <c r="A57" s="61"/>
      <c r="B57" s="80"/>
      <c r="C57" s="80"/>
      <c r="D57" s="62"/>
      <c r="E57" s="63"/>
      <c r="F57" s="64"/>
      <c r="G57" s="62"/>
      <c r="H57" s="62"/>
    </row>
    <row r="58" spans="1:8" ht="20.149999999999999" customHeight="1">
      <c r="A58" s="61"/>
      <c r="B58" s="80"/>
      <c r="C58" s="80"/>
      <c r="D58" s="62"/>
      <c r="E58" s="63"/>
      <c r="F58" s="64"/>
      <c r="G58" s="62"/>
      <c r="H58" s="62"/>
    </row>
    <row r="59" spans="1:8" ht="20.149999999999999" customHeight="1">
      <c r="A59" s="61"/>
      <c r="B59" s="80"/>
      <c r="C59" s="80"/>
      <c r="D59" s="62"/>
      <c r="E59" s="63"/>
      <c r="F59" s="64"/>
      <c r="G59" s="62"/>
      <c r="H59" s="62"/>
    </row>
    <row r="60" spans="1:8" ht="20.149999999999999" customHeight="1">
      <c r="A60" s="61"/>
      <c r="B60" s="80"/>
      <c r="C60" s="80"/>
      <c r="D60" s="62"/>
      <c r="E60" s="63"/>
      <c r="F60" s="64"/>
      <c r="G60" s="62"/>
      <c r="H60" s="62"/>
    </row>
    <row r="61" spans="1:8" ht="20.149999999999999" customHeight="1">
      <c r="A61" s="61"/>
      <c r="B61" s="80"/>
      <c r="C61" s="80"/>
      <c r="D61" s="62"/>
      <c r="E61" s="63"/>
      <c r="F61" s="64"/>
      <c r="G61" s="62"/>
      <c r="H61" s="62"/>
    </row>
    <row r="62" spans="1:8" ht="20.149999999999999" customHeight="1">
      <c r="A62" s="61"/>
      <c r="B62" s="80"/>
      <c r="C62" s="80"/>
      <c r="D62" s="62"/>
      <c r="E62" s="63"/>
      <c r="F62" s="64"/>
      <c r="G62" s="62"/>
      <c r="H62" s="62"/>
    </row>
    <row r="63" spans="1:8" ht="20.149999999999999" customHeight="1">
      <c r="A63" s="61"/>
      <c r="B63" s="80"/>
      <c r="C63" s="80"/>
      <c r="D63" s="62"/>
      <c r="E63" s="63"/>
      <c r="F63" s="64"/>
      <c r="G63" s="62"/>
      <c r="H63" s="62"/>
    </row>
    <row r="64" spans="1:8" ht="20.149999999999999" customHeight="1">
      <c r="A64" s="61"/>
      <c r="B64" s="80"/>
      <c r="C64" s="80"/>
      <c r="D64" s="62"/>
      <c r="E64" s="63"/>
      <c r="F64" s="64"/>
      <c r="G64" s="62"/>
      <c r="H64" s="62"/>
    </row>
    <row r="65" spans="1:8" ht="20.149999999999999" customHeight="1">
      <c r="A65" s="61"/>
      <c r="B65" s="80"/>
      <c r="C65" s="80"/>
      <c r="D65" s="62"/>
      <c r="E65" s="63"/>
      <c r="F65" s="64"/>
      <c r="G65" s="62"/>
      <c r="H65" s="62"/>
    </row>
    <row r="66" spans="1:8" ht="20.149999999999999" customHeight="1">
      <c r="A66" s="61"/>
      <c r="B66" s="80"/>
      <c r="C66" s="80"/>
      <c r="D66" s="62"/>
      <c r="E66" s="63"/>
      <c r="F66" s="64"/>
      <c r="G66" s="62"/>
      <c r="H66" s="62"/>
    </row>
    <row r="67" spans="1:8" ht="20.149999999999999" customHeight="1">
      <c r="A67" s="61"/>
      <c r="B67" s="80"/>
      <c r="C67" s="80"/>
      <c r="D67" s="62"/>
      <c r="E67" s="63"/>
      <c r="F67" s="64"/>
      <c r="G67" s="62"/>
      <c r="H67" s="62"/>
    </row>
    <row r="68" spans="1:8" ht="20.149999999999999" customHeight="1">
      <c r="A68" s="61"/>
      <c r="B68" s="80"/>
      <c r="C68" s="80"/>
      <c r="D68" s="62"/>
      <c r="E68" s="63"/>
      <c r="F68" s="64"/>
      <c r="G68" s="62"/>
      <c r="H68" s="62"/>
    </row>
    <row r="69" spans="1:8" ht="20.149999999999999" customHeight="1">
      <c r="A69" s="61"/>
      <c r="B69" s="80"/>
      <c r="C69" s="80"/>
      <c r="D69" s="62"/>
      <c r="E69" s="63"/>
      <c r="F69" s="64"/>
      <c r="G69" s="62"/>
      <c r="H69" s="62"/>
    </row>
    <row r="70" spans="1:8" ht="20.149999999999999" customHeight="1">
      <c r="A70" s="61"/>
      <c r="B70" s="80"/>
      <c r="C70" s="80"/>
      <c r="D70" s="62"/>
      <c r="E70" s="63"/>
      <c r="F70" s="64"/>
      <c r="G70" s="62"/>
      <c r="H70" s="62"/>
    </row>
    <row r="71" spans="1:8" ht="20.149999999999999" customHeight="1">
      <c r="A71" s="61"/>
      <c r="B71" s="80"/>
      <c r="C71" s="80"/>
      <c r="D71" s="62"/>
      <c r="E71" s="63"/>
      <c r="F71" s="64"/>
      <c r="G71" s="62"/>
      <c r="H71" s="62"/>
    </row>
    <row r="72" spans="1:8" ht="20.149999999999999" customHeight="1">
      <c r="A72" s="61"/>
      <c r="B72" s="80"/>
      <c r="C72" s="80"/>
      <c r="D72" s="62"/>
      <c r="E72" s="63"/>
      <c r="F72" s="64"/>
      <c r="G72" s="62"/>
      <c r="H72" s="62"/>
    </row>
    <row r="73" spans="1:8" ht="20.149999999999999" customHeight="1">
      <c r="A73" s="61"/>
      <c r="B73" s="80"/>
      <c r="C73" s="80"/>
      <c r="D73" s="62"/>
      <c r="E73" s="63"/>
      <c r="F73" s="64"/>
      <c r="G73" s="62"/>
      <c r="H73" s="62"/>
    </row>
    <row r="74" spans="1:8" ht="20.149999999999999" customHeight="1">
      <c r="A74" s="61"/>
      <c r="B74" s="80"/>
      <c r="C74" s="80"/>
      <c r="D74" s="62"/>
      <c r="E74" s="63"/>
      <c r="F74" s="64"/>
      <c r="G74" s="62"/>
      <c r="H74" s="62"/>
    </row>
    <row r="75" spans="1:8" ht="20.149999999999999" customHeight="1">
      <c r="A75" s="61"/>
      <c r="B75" s="80"/>
      <c r="C75" s="80"/>
      <c r="D75" s="62"/>
      <c r="E75" s="63"/>
      <c r="F75" s="64"/>
      <c r="G75" s="62"/>
      <c r="H75" s="62"/>
    </row>
    <row r="76" spans="1:8" ht="20.149999999999999" customHeight="1">
      <c r="A76" s="61"/>
      <c r="B76" s="80"/>
      <c r="C76" s="80"/>
      <c r="D76" s="62"/>
      <c r="E76" s="63"/>
      <c r="F76" s="64"/>
      <c r="G76" s="62"/>
      <c r="H76" s="62"/>
    </row>
    <row r="77" spans="1:8" ht="20.149999999999999" customHeight="1">
      <c r="A77" s="61"/>
      <c r="B77" s="80"/>
      <c r="C77" s="80"/>
      <c r="D77" s="62"/>
      <c r="E77" s="63"/>
      <c r="F77" s="64"/>
      <c r="G77" s="62"/>
      <c r="H77" s="62"/>
    </row>
    <row r="78" spans="1:8" ht="20.149999999999999" customHeight="1">
      <c r="A78" s="61"/>
      <c r="B78" s="80"/>
      <c r="C78" s="80"/>
      <c r="D78" s="62"/>
      <c r="E78" s="63"/>
      <c r="F78" s="64"/>
      <c r="G78" s="62"/>
      <c r="H78" s="62"/>
    </row>
    <row r="79" spans="1:8" ht="20.149999999999999" customHeight="1">
      <c r="A79" s="61"/>
      <c r="B79" s="80"/>
      <c r="C79" s="80"/>
      <c r="D79" s="62"/>
      <c r="E79" s="63"/>
      <c r="F79" s="64"/>
      <c r="G79" s="62"/>
      <c r="H79" s="62"/>
    </row>
    <row r="80" spans="1:8" ht="20.149999999999999" customHeight="1">
      <c r="A80" s="61"/>
      <c r="B80" s="80"/>
      <c r="C80" s="80"/>
      <c r="D80" s="62"/>
      <c r="E80" s="63"/>
      <c r="F80" s="64"/>
      <c r="G80" s="62"/>
      <c r="H80" s="62"/>
    </row>
    <row r="81" spans="1:8" ht="20.149999999999999" customHeight="1">
      <c r="A81" s="61"/>
      <c r="B81" s="80"/>
      <c r="C81" s="80"/>
      <c r="D81" s="62"/>
      <c r="E81" s="63"/>
      <c r="F81" s="64"/>
      <c r="G81" s="62"/>
      <c r="H81" s="62"/>
    </row>
    <row r="82" spans="1:8" ht="20.149999999999999" customHeight="1">
      <c r="A82" s="61"/>
      <c r="B82" s="80"/>
      <c r="C82" s="80"/>
      <c r="D82" s="62"/>
      <c r="E82" s="63"/>
      <c r="F82" s="64"/>
      <c r="G82" s="62"/>
      <c r="H82" s="62"/>
    </row>
    <row r="83" spans="1:8" ht="20.149999999999999" customHeight="1">
      <c r="A83" s="61"/>
      <c r="B83" s="80"/>
      <c r="C83" s="80"/>
      <c r="D83" s="62"/>
      <c r="E83" s="63"/>
      <c r="F83" s="64"/>
      <c r="G83" s="62"/>
      <c r="H83" s="62"/>
    </row>
    <row r="84" spans="1:8" ht="20.149999999999999" customHeight="1">
      <c r="A84" s="61"/>
      <c r="B84" s="80"/>
      <c r="C84" s="80"/>
      <c r="D84" s="62"/>
      <c r="E84" s="63"/>
      <c r="F84" s="64"/>
      <c r="G84" s="62"/>
      <c r="H84" s="62"/>
    </row>
    <row r="85" spans="1:8" ht="20.149999999999999" customHeight="1">
      <c r="A85" s="61"/>
      <c r="B85" s="80"/>
      <c r="C85" s="80"/>
      <c r="D85" s="62"/>
      <c r="E85" s="63"/>
      <c r="F85" s="64"/>
      <c r="G85" s="62"/>
      <c r="H85" s="62"/>
    </row>
    <row r="86" spans="1:8" ht="20.149999999999999" customHeight="1">
      <c r="A86" s="61"/>
      <c r="B86" s="80"/>
      <c r="C86" s="80"/>
      <c r="D86" s="62"/>
      <c r="E86" s="63"/>
      <c r="F86" s="64"/>
      <c r="G86" s="62"/>
      <c r="H86" s="62"/>
    </row>
    <row r="87" spans="1:8" ht="20.149999999999999" customHeight="1">
      <c r="A87" s="61"/>
      <c r="B87" s="80"/>
      <c r="C87" s="80"/>
      <c r="D87" s="62"/>
      <c r="E87" s="63"/>
      <c r="F87" s="64"/>
      <c r="G87" s="62"/>
      <c r="H87" s="62"/>
    </row>
    <row r="88" spans="1:8" ht="20.149999999999999" customHeight="1">
      <c r="A88" s="61"/>
      <c r="B88" s="80"/>
      <c r="C88" s="80"/>
      <c r="D88" s="62"/>
      <c r="E88" s="63"/>
      <c r="F88" s="64"/>
      <c r="G88" s="62"/>
      <c r="H88" s="62"/>
    </row>
    <row r="89" spans="1:8" ht="20.149999999999999" customHeight="1">
      <c r="A89" s="61"/>
      <c r="B89" s="80"/>
      <c r="C89" s="80"/>
      <c r="D89" s="62"/>
      <c r="E89" s="63"/>
      <c r="F89" s="64"/>
      <c r="G89" s="62"/>
      <c r="H89" s="62"/>
    </row>
    <row r="90" spans="1:8" ht="20.149999999999999" customHeight="1">
      <c r="A90" s="61"/>
      <c r="B90" s="80"/>
      <c r="C90" s="80"/>
      <c r="D90" s="62"/>
      <c r="E90" s="63"/>
      <c r="F90" s="64"/>
      <c r="G90" s="62"/>
      <c r="H90" s="62"/>
    </row>
    <row r="91" spans="1:8" ht="20.149999999999999" customHeight="1">
      <c r="A91" s="61"/>
      <c r="B91" s="80"/>
      <c r="C91" s="80"/>
      <c r="D91" s="62"/>
      <c r="E91" s="63"/>
      <c r="F91" s="64"/>
      <c r="G91" s="62"/>
      <c r="H91" s="62"/>
    </row>
    <row r="92" spans="1:8" ht="20.149999999999999" customHeight="1">
      <c r="A92" s="61"/>
      <c r="B92" s="80"/>
      <c r="C92" s="80"/>
      <c r="D92" s="62"/>
      <c r="E92" s="63"/>
      <c r="F92" s="64"/>
      <c r="G92" s="62"/>
      <c r="H92" s="62"/>
    </row>
    <row r="93" spans="1:8" ht="20.149999999999999" customHeight="1">
      <c r="A93" s="61"/>
      <c r="B93" s="80"/>
      <c r="C93" s="80"/>
      <c r="D93" s="62"/>
      <c r="E93" s="63"/>
      <c r="F93" s="64"/>
      <c r="G93" s="62"/>
      <c r="H93" s="62"/>
    </row>
    <row r="94" spans="1:8" ht="20.149999999999999" customHeight="1">
      <c r="A94" s="61"/>
      <c r="B94" s="80"/>
      <c r="C94" s="80"/>
      <c r="D94" s="62"/>
      <c r="E94" s="63"/>
      <c r="F94" s="64"/>
      <c r="G94" s="62"/>
      <c r="H94" s="62"/>
    </row>
    <row r="95" spans="1:8" ht="20.149999999999999" customHeight="1">
      <c r="A95" s="61"/>
      <c r="B95" s="80"/>
      <c r="C95" s="80"/>
      <c r="D95" s="62"/>
      <c r="E95" s="63"/>
      <c r="F95" s="64"/>
      <c r="G95" s="62"/>
      <c r="H95" s="62"/>
    </row>
    <row r="96" spans="1:8" ht="20.149999999999999" customHeight="1">
      <c r="A96" s="61"/>
      <c r="B96" s="80"/>
      <c r="C96" s="80"/>
      <c r="D96" s="62"/>
      <c r="E96" s="63"/>
      <c r="F96" s="64"/>
      <c r="G96" s="62"/>
      <c r="H96" s="62"/>
    </row>
    <row r="97" spans="1:8" ht="20.149999999999999" customHeight="1">
      <c r="A97" s="61"/>
      <c r="B97" s="80"/>
      <c r="C97" s="80"/>
      <c r="D97" s="62"/>
      <c r="E97" s="63"/>
      <c r="F97" s="64"/>
      <c r="G97" s="62"/>
      <c r="H97" s="62"/>
    </row>
    <row r="98" spans="1:8" ht="20.149999999999999" customHeight="1">
      <c r="A98" s="61"/>
      <c r="B98" s="80"/>
      <c r="C98" s="80"/>
      <c r="D98" s="62"/>
      <c r="E98" s="63"/>
      <c r="F98" s="64"/>
      <c r="G98" s="62"/>
      <c r="H98" s="62"/>
    </row>
    <row r="99" spans="1:8" ht="20.149999999999999" customHeight="1">
      <c r="A99" s="61"/>
      <c r="B99" s="80"/>
      <c r="C99" s="80"/>
      <c r="D99" s="62"/>
      <c r="E99" s="63"/>
      <c r="F99" s="64"/>
      <c r="G99" s="62"/>
      <c r="H99" s="62"/>
    </row>
    <row r="100" spans="1:8" ht="20.149999999999999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49999999999999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49999999999999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49999999999999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49999999999999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49999999999999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49999999999999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49999999999999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49999999999999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49999999999999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49999999999999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49999999999999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49999999999999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49999999999999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49999999999999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49999999999999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49999999999999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49999999999999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49999999999999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49999999999999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49999999999999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49999999999999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49999999999999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49999999999999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49999999999999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49999999999999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49999999999999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49999999999999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49999999999999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49999999999999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49999999999999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49999999999999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49999999999999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49999999999999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49999999999999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49999999999999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49999999999999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49999999999999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49999999999999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49999999999999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49999999999999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49999999999999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49999999999999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49999999999999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49999999999999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49999999999999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49999999999999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49999999999999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49999999999999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49999999999999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49999999999999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49999999999999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49999999999999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49999999999999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49999999999999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49999999999999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49999999999999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49999999999999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49999999999999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49999999999999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49999999999999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49999999999999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49999999999999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49999999999999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49999999999999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49999999999999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49999999999999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49999999999999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49999999999999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49999999999999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49999999999999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49999999999999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49999999999999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49999999999999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49999999999999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49999999999999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49999999999999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49999999999999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49999999999999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49999999999999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49999999999999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49999999999999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49999999999999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49999999999999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49999999999999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49999999999999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49999999999999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49999999999999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49999999999999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49999999999999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49999999999999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49999999999999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49999999999999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49999999999999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49999999999999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49999999999999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49999999999999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49999999999999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49999999999999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49999999999999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49999999999999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49999999999999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49999999999999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49999999999999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49999999999999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49999999999999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49999999999999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49999999999999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49999999999999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49999999999999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49999999999999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49999999999999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49999999999999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49999999999999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49999999999999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49999999999999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49999999999999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49999999999999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49999999999999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49999999999999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49999999999999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49999999999999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49999999999999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49999999999999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49999999999999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49999999999999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49999999999999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49999999999999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49999999999999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49999999999999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49999999999999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49999999999999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49999999999999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49999999999999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49999999999999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49999999999999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49999999999999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49999999999999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49999999999999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49999999999999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49999999999999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49999999999999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49999999999999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49999999999999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49999999999999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49999999999999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49999999999999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49999999999999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49999999999999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49999999999999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49999999999999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49999999999999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49999999999999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49999999999999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49999999999999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49999999999999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49999999999999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49999999999999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49999999999999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49999999999999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49999999999999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49999999999999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49999999999999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49999999999999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49999999999999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49999999999999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49999999999999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49999999999999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49999999999999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49999999999999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49999999999999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49999999999999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49999999999999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49999999999999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49999999999999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49999999999999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49999999999999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49999999999999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49999999999999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49999999999999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49999999999999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49999999999999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49999999999999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49999999999999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49999999999999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49999999999999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49999999999999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49999999999999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49999999999999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49999999999999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49999999999999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49999999999999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49999999999999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49999999999999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49999999999999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49999999999999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49999999999999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49999999999999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49999999999999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49999999999999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49999999999999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49999999999999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49999999999999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49999999999999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49999999999999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49999999999999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49999999999999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49999999999999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49999999999999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49999999999999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49999999999999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49999999999999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49999999999999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49999999999999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49999999999999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49999999999999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49999999999999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49999999999999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49999999999999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49999999999999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49999999999999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49999999999999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49999999999999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49999999999999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49999999999999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49999999999999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49999999999999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49999999999999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49999999999999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49999999999999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49999999999999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49999999999999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49999999999999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49999999999999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49999999999999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49999999999999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49999999999999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49999999999999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49999999999999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49999999999999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49999999999999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49999999999999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49999999999999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49999999999999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49999999999999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49999999999999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49999999999999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49999999999999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49999999999999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49999999999999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49999999999999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49999999999999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49999999999999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49999999999999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49999999999999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49999999999999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49999999999999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49999999999999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49999999999999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49999999999999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49999999999999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49999999999999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49999999999999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49999999999999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49999999999999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49999999999999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49999999999999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49999999999999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49999999999999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49999999999999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49999999999999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49999999999999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49999999999999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49999999999999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49999999999999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49999999999999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49999999999999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49999999999999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49999999999999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49999999999999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49999999999999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49999999999999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49999999999999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49999999999999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49999999999999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49999999999999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49999999999999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49999999999999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49999999999999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49999999999999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49999999999999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49999999999999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49999999999999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49999999999999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49999999999999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49999999999999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49999999999999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49999999999999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49999999999999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49999999999999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49999999999999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49999999999999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49999999999999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49999999999999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49999999999999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49999999999999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49999999999999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49999999999999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49999999999999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49999999999999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49999999999999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49999999999999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49999999999999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49999999999999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49999999999999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49999999999999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49999999999999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49999999999999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49999999999999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49999999999999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49999999999999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49999999999999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49999999999999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49999999999999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49999999999999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49999999999999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49999999999999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49999999999999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49999999999999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49999999999999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49999999999999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49999999999999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49999999999999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49999999999999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49999999999999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49999999999999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49999999999999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49999999999999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49999999999999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49999999999999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49999999999999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49999999999999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49999999999999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49999999999999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49999999999999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49999999999999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49999999999999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49999999999999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49999999999999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49999999999999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49999999999999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49999999999999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49999999999999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49999999999999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49999999999999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49999999999999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49999999999999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49999999999999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49999999999999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49999999999999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49999999999999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49999999999999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49999999999999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49999999999999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49999999999999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49999999999999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49999999999999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49999999999999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49999999999999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49999999999999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49999999999999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49999999999999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49999999999999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49999999999999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49999999999999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49999999999999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49999999999999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49999999999999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49999999999999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49999999999999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49999999999999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49999999999999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49999999999999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49999999999999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49999999999999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49999999999999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49999999999999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49999999999999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49999999999999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49999999999999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49999999999999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49999999999999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49999999999999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49999999999999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49999999999999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49999999999999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49999999999999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49999999999999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49999999999999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49999999999999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49999999999999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49999999999999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49999999999999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49999999999999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49999999999999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49999999999999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49999999999999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49999999999999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49999999999999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49999999999999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49999999999999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49999999999999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49999999999999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49999999999999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49999999999999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49999999999999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49999999999999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49999999999999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49999999999999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49999999999999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49999999999999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49999999999999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49999999999999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49999999999999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49999999999999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49999999999999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49999999999999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49999999999999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49999999999999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49999999999999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49999999999999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49999999999999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49999999999999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49999999999999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49999999999999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49999999999999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49999999999999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49999999999999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49999999999999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49999999999999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49999999999999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49999999999999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49999999999999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49999999999999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49999999999999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49999999999999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49999999999999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49999999999999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49999999999999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49999999999999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49999999999999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49999999999999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49999999999999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49999999999999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49999999999999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49999999999999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49999999999999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49999999999999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49999999999999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49999999999999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49999999999999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49999999999999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49999999999999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49999999999999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49999999999999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49999999999999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49999999999999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49999999999999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49999999999999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49999999999999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49999999999999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49999999999999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49999999999999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49999999999999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49999999999999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49999999999999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49999999999999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49999999999999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49999999999999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49999999999999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49999999999999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49999999999999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49999999999999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49999999999999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49999999999999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49999999999999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49999999999999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49999999999999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49999999999999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49999999999999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49999999999999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49999999999999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49999999999999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49999999999999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49999999999999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49999999999999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49999999999999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49999999999999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49999999999999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49999999999999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49999999999999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49999999999999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49999999999999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49999999999999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49999999999999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49999999999999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49999999999999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49999999999999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49999999999999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49999999999999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49999999999999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49999999999999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49999999999999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49999999999999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49999999999999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49999999999999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49999999999999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49999999999999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49999999999999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49999999999999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49999999999999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49999999999999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49999999999999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49999999999999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49999999999999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49999999999999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49999999999999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49999999999999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49999999999999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49999999999999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49999999999999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49999999999999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49999999999999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49999999999999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49999999999999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49999999999999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49999999999999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49999999999999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49999999999999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49999999999999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49999999999999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49999999999999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49999999999999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49999999999999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49999999999999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49999999999999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49999999999999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49999999999999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49999999999999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49999999999999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49999999999999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49999999999999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49999999999999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49999999999999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49999999999999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49999999999999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49999999999999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49999999999999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49999999999999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49999999999999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49999999999999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49999999999999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49999999999999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49999999999999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49999999999999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49999999999999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49999999999999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49999999999999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49999999999999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49999999999999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49999999999999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49999999999999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49999999999999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49999999999999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49999999999999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49999999999999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49999999999999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49999999999999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49999999999999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49999999999999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49999999999999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49999999999999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49999999999999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49999999999999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49999999999999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49999999999999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49999999999999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49999999999999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49999999999999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49999999999999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49999999999999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49999999999999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49999999999999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49999999999999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49999999999999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49999999999999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49999999999999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49999999999999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49999999999999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49999999999999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49999999999999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49999999999999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49999999999999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49999999999999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49999999999999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49999999999999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49999999999999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49999999999999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49999999999999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49999999999999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49999999999999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49999999999999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49999999999999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49999999999999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49999999999999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49999999999999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49999999999999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49999999999999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49999999999999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49999999999999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49999999999999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49999999999999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49999999999999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49999999999999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49999999999999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49999999999999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49999999999999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49999999999999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49999999999999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49999999999999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49999999999999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49999999999999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49999999999999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49999999999999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49999999999999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49999999999999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49999999999999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49999999999999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49999999999999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49999999999999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49999999999999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49999999999999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49999999999999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49999999999999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49999999999999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49999999999999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49999999999999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49999999999999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49999999999999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49999999999999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49999999999999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49999999999999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49999999999999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49999999999999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49999999999999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49999999999999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49999999999999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49999999999999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49999999999999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49999999999999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49999999999999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49999999999999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49999999999999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49999999999999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49999999999999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49999999999999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49999999999999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49999999999999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49999999999999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49999999999999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49999999999999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49999999999999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49999999999999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49999999999999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49999999999999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49999999999999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49999999999999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49999999999999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49999999999999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49999999999999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49999999999999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49999999999999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49999999999999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49999999999999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49999999999999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49999999999999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49999999999999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49999999999999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49999999999999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49999999999999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49999999999999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49999999999999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49999999999999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49999999999999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49999999999999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49999999999999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49999999999999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49999999999999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49999999999999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49999999999999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49999999999999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49999999999999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49999999999999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49999999999999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49999999999999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49999999999999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49999999999999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49999999999999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49999999999999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49999999999999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49999999999999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49999999999999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49999999999999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49999999999999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49999999999999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49999999999999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49999999999999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49999999999999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49999999999999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49999999999999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49999999999999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49999999999999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49999999999999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49999999999999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49999999999999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49999999999999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49999999999999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49999999999999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49999999999999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49999999999999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49999999999999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49999999999999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49999999999999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49999999999999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49999999999999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49999999999999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49999999999999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49999999999999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49999999999999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49999999999999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49999999999999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49999999999999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49999999999999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49999999999999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49999999999999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49999999999999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49999999999999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49999999999999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49999999999999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49999999999999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49999999999999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49999999999999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49999999999999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49999999999999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49999999999999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49999999999999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49999999999999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49999999999999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49999999999999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49999999999999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49999999999999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49999999999999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49999999999999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49999999999999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49999999999999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49999999999999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49999999999999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49999999999999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49999999999999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49999999999999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49999999999999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49999999999999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49999999999999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49999999999999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49999999999999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49999999999999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49999999999999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49999999999999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49999999999999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49999999999999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49999999999999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49999999999999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49999999999999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49999999999999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49999999999999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49999999999999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49999999999999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49999999999999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49999999999999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49999999999999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49999999999999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49999999999999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49999999999999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49999999999999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49999999999999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49999999999999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49999999999999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49999999999999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49999999999999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49999999999999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49999999999999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49999999999999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49999999999999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49999999999999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49999999999999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49999999999999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49999999999999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49999999999999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49999999999999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49999999999999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49999999999999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49999999999999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49999999999999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49999999999999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49999999999999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49999999999999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49999999999999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49999999999999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49999999999999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49999999999999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49999999999999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49999999999999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49999999999999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49999999999999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49999999999999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49999999999999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49999999999999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49999999999999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49999999999999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49999999999999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49999999999999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49999999999999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49999999999999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49999999999999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49999999999999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49999999999999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49999999999999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49999999999999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49999999999999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49999999999999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49999999999999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49999999999999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49999999999999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49999999999999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49999999999999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49999999999999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49999999999999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49999999999999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49999999999999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49999999999999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49999999999999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49999999999999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49999999999999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49999999999999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49999999999999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49999999999999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49999999999999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49999999999999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49999999999999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49999999999999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49999999999999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49999999999999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49999999999999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49999999999999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49999999999999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49999999999999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49999999999999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49999999999999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49999999999999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49999999999999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49999999999999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49999999999999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49999999999999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49999999999999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49999999999999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49999999999999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49999999999999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49999999999999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49999999999999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49999999999999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49999999999999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49999999999999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49999999999999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49999999999999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49999999999999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49999999999999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49999999999999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49999999999999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49999999999999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49999999999999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49999999999999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49999999999999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49999999999999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49999999999999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49999999999999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49999999999999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49999999999999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49999999999999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49999999999999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49999999999999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49999999999999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49999999999999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49999999999999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49999999999999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49999999999999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49999999999999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49999999999999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49999999999999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49999999999999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49999999999999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49999999999999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49999999999999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49999999999999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49999999999999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49999999999999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49999999999999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49999999999999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49999999999999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49999999999999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49999999999999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49999999999999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49999999999999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49999999999999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49999999999999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49999999999999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49999999999999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49999999999999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49999999999999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49999999999999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49999999999999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49999999999999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49999999999999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49999999999999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49999999999999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49999999999999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49999999999999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49999999999999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49999999999999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49999999999999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49999999999999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49999999999999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49999999999999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49999999999999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49999999999999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49999999999999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49999999999999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49999999999999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49999999999999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49999999999999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49999999999999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49999999999999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49999999999999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49999999999999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49999999999999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49999999999999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49999999999999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49999999999999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49999999999999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49999999999999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49999999999999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49999999999999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49999999999999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49999999999999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49999999999999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49999999999999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49999999999999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49999999999999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49999999999999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49999999999999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49999999999999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49999999999999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49999999999999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49999999999999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49999999999999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49999999999999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49999999999999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49999999999999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49999999999999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49999999999999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49999999999999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49999999999999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49999999999999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49999999999999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49999999999999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49999999999999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49999999999999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49999999999999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49999999999999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49999999999999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49999999999999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49999999999999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49999999999999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49999999999999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49999999999999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49999999999999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49999999999999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49999999999999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49999999999999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49999999999999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49999999999999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49999999999999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49999999999999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49999999999999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49999999999999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49999999999999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49999999999999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49999999999999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49999999999999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49999999999999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49999999999999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49999999999999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49999999999999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49999999999999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49999999999999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49999999999999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49999999999999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49999999999999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49999999999999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49999999999999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49999999999999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49999999999999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49999999999999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49999999999999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49999999999999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49999999999999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49999999999999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49999999999999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49999999999999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49999999999999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49999999999999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49999999999999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49999999999999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49999999999999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49999999999999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49999999999999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49999999999999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49999999999999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49999999999999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49999999999999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49999999999999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49999999999999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49999999999999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49999999999999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49999999999999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49999999999999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49999999999999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49999999999999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49999999999999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49999999999999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49999999999999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49999999999999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49999999999999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49999999999999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49999999999999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49999999999999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49999999999999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49999999999999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49999999999999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49999999999999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49999999999999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49999999999999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49999999999999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49999999999999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49999999999999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49999999999999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49999999999999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49999999999999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49999999999999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49999999999999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49999999999999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49999999999999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49999999999999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49999999999999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49999999999999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49999999999999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49999999999999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49999999999999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49999999999999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49999999999999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49999999999999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49999999999999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49999999999999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49999999999999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49999999999999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49999999999999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49999999999999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49999999999999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49999999999999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49999999999999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49999999999999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49999999999999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49999999999999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49999999999999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49999999999999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49999999999999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49999999999999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49999999999999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49999999999999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49999999999999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49999999999999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49999999999999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49999999999999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49999999999999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49999999999999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49999999999999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49999999999999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49999999999999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49999999999999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49999999999999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49999999999999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49999999999999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49999999999999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49999999999999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49999999999999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49999999999999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49999999999999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49999999999999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49999999999999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49999999999999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49999999999999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49999999999999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49999999999999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49999999999999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49999999999999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49999999999999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49999999999999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49999999999999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49999999999999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49999999999999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49999999999999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49999999999999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49999999999999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49999999999999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49999999999999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49999999999999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49999999999999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49999999999999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49999999999999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49999999999999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49999999999999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49999999999999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49999999999999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49999999999999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49999999999999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49999999999999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49999999999999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49999999999999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49999999999999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49999999999999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49999999999999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49999999999999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49999999999999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49999999999999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49999999999999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49999999999999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49999999999999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49999999999999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49999999999999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49999999999999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49999999999999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49999999999999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49999999999999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49999999999999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49999999999999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49999999999999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49999999999999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49999999999999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49999999999999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49999999999999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49999999999999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49999999999999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49999999999999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49999999999999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49999999999999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49999999999999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49999999999999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49999999999999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49999999999999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49999999999999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49999999999999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49999999999999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49999999999999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49999999999999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49999999999999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49999999999999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49999999999999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49999999999999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49999999999999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49999999999999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49999999999999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49999999999999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49999999999999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49999999999999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49999999999999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49999999999999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49999999999999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49999999999999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49999999999999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49999999999999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49999999999999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49999999999999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49999999999999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49999999999999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49999999999999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49999999999999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49999999999999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49999999999999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49999999999999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49999999999999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49999999999999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49999999999999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49999999999999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49999999999999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49999999999999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49999999999999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49999999999999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49999999999999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49999999999999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49999999999999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49999999999999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49999999999999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49999999999999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49999999999999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49999999999999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49999999999999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49999999999999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49999999999999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49999999999999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49999999999999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49999999999999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49999999999999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49999999999999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49999999999999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49999999999999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49999999999999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49999999999999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49999999999999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49999999999999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49999999999999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49999999999999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49999999999999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49999999999999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49999999999999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49999999999999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49999999999999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49999999999999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49999999999999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49999999999999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49999999999999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49999999999999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49999999999999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49999999999999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49999999999999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49999999999999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49999999999999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49999999999999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49999999999999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49999999999999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49999999999999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49999999999999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49999999999999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49999999999999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49999999999999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49999999999999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49999999999999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49999999999999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49999999999999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49999999999999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49999999999999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49999999999999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49999999999999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49999999999999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49999999999999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49999999999999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49999999999999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49999999999999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49999999999999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49999999999999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49999999999999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49999999999999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49999999999999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49999999999999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49999999999999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49999999999999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49999999999999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49999999999999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49999999999999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49999999999999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49999999999999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49999999999999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49999999999999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49999999999999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49999999999999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49999999999999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49999999999999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49999999999999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49999999999999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49999999999999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49999999999999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49999999999999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49999999999999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49999999999999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49999999999999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49999999999999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49999999999999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49999999999999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49999999999999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49999999999999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49999999999999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49999999999999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49999999999999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49999999999999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49999999999999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49999999999999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49999999999999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49999999999999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49999999999999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49999999999999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49999999999999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49999999999999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49999999999999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49999999999999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49999999999999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49999999999999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49999999999999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49999999999999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49999999999999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49999999999999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49999999999999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49999999999999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49999999999999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49999999999999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49999999999999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49999999999999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49999999999999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49999999999999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49999999999999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49999999999999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49999999999999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49999999999999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49999999999999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49999999999999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49999999999999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49999999999999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49999999999999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49999999999999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49999999999999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49999999999999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49999999999999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49999999999999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49999999999999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49999999999999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49999999999999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49999999999999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49999999999999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49999999999999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49999999999999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49999999999999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49999999999999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49999999999999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49999999999999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49999999999999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49999999999999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49999999999999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49999999999999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49999999999999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49999999999999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49999999999999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49999999999999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49999999999999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49999999999999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49999999999999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49999999999999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49999999999999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49999999999999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49999999999999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49999999999999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49999999999999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49999999999999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49999999999999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49999999999999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49999999999999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49999999999999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49999999999999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49999999999999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49999999999999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49999999999999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49999999999999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49999999999999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49999999999999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49999999999999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49999999999999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49999999999999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49999999999999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49999999999999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49999999999999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49999999999999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49999999999999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49999999999999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49999999999999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49999999999999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49999999999999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49999999999999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49999999999999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49999999999999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49999999999999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49999999999999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49999999999999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49999999999999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49999999999999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49999999999999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49999999999999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49999999999999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49999999999999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49999999999999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49999999999999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49999999999999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49999999999999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49999999999999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49999999999999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49999999999999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49999999999999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49999999999999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49999999999999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49999999999999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49999999999999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49999999999999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49999999999999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49999999999999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49999999999999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49999999999999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49999999999999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49999999999999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49999999999999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49999999999999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49999999999999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49999999999999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49999999999999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49999999999999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49999999999999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49999999999999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49999999999999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49999999999999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49999999999999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49999999999999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49999999999999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49999999999999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49999999999999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49999999999999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49999999999999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49999999999999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49999999999999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49999999999999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49999999999999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49999999999999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49999999999999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49999999999999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49999999999999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49999999999999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49999999999999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49999999999999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49999999999999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49999999999999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49999999999999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49999999999999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49999999999999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49999999999999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49999999999999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49999999999999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49999999999999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49999999999999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49999999999999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49999999999999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49999999999999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49999999999999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49999999999999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49999999999999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49999999999999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49999999999999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49999999999999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49999999999999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49999999999999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49999999999999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49999999999999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49999999999999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49999999999999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49999999999999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49999999999999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49999999999999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49999999999999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49999999999999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49999999999999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49999999999999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49999999999999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49999999999999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49999999999999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49999999999999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49999999999999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49999999999999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49999999999999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49999999999999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49999999999999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49999999999999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49999999999999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49999999999999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49999999999999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49999999999999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49999999999999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49999999999999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49999999999999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49999999999999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49999999999999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49999999999999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49999999999999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49999999999999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49999999999999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49999999999999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49999999999999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49999999999999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49999999999999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49999999999999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49999999999999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49999999999999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49999999999999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49999999999999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49999999999999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49999999999999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49999999999999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49999999999999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49999999999999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49999999999999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49999999999999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49999999999999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49999999999999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49999999999999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49999999999999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49999999999999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49999999999999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49999999999999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49999999999999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49999999999999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49999999999999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49999999999999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49999999999999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49999999999999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49999999999999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49999999999999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49999999999999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49999999999999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49999999999999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49999999999999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49999999999999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49999999999999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49999999999999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49999999999999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49999999999999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49999999999999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49999999999999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49999999999999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49999999999999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49999999999999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49999999999999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49999999999999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49999999999999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49999999999999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49999999999999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49999999999999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49999999999999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49999999999999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49999999999999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49999999999999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49999999999999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49999999999999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49999999999999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49999999999999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49999999999999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49999999999999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49999999999999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49999999999999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49999999999999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49999999999999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49999999999999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49999999999999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49999999999999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49999999999999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49999999999999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49999999999999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49999999999999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49999999999999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49999999999999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49999999999999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49999999999999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49999999999999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49999999999999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49999999999999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49999999999999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49999999999999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49999999999999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49999999999999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49999999999999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49999999999999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49999999999999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49999999999999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49999999999999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49999999999999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49999999999999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49999999999999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49999999999999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49999999999999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49999999999999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49999999999999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49999999999999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49999999999999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49999999999999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49999999999999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49999999999999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49999999999999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49999999999999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49999999999999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49999999999999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49999999999999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49999999999999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49999999999999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49999999999999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49999999999999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49999999999999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49999999999999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49999999999999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49999999999999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49999999999999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49999999999999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49999999999999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49999999999999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49999999999999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49999999999999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49999999999999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49999999999999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49999999999999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49999999999999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49999999999999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49999999999999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49999999999999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49999999999999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49999999999999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49999999999999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49999999999999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49999999999999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49999999999999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49999999999999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49999999999999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49999999999999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49999999999999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49999999999999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49999999999999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49999999999999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49999999999999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49999999999999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49999999999999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49999999999999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49999999999999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49999999999999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49999999999999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49999999999999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49999999999999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49999999999999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49999999999999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49999999999999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49999999999999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49999999999999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49999999999999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49999999999999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49999999999999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49999999999999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49999999999999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49999999999999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49999999999999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49999999999999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49999999999999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49999999999999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49999999999999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49999999999999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49999999999999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49999999999999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49999999999999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49999999999999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49999999999999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49999999999999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49999999999999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49999999999999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49999999999999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49999999999999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49999999999999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49999999999999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49999999999999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49999999999999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49999999999999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49999999999999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49999999999999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49999999999999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49999999999999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49999999999999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49999999999999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49999999999999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49999999999999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49999999999999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49999999999999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49999999999999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49999999999999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49999999999999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49999999999999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49999999999999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49999999999999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49999999999999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49999999999999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49999999999999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49999999999999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49999999999999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49999999999999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49999999999999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49999999999999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49999999999999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49999999999999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49999999999999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49999999999999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49999999999999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49999999999999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49999999999999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49999999999999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49999999999999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49999999999999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49999999999999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49999999999999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49999999999999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49999999999999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49999999999999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49999999999999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49999999999999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49999999999999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49999999999999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49999999999999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49999999999999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49999999999999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49999999999999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49999999999999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49999999999999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49999999999999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49999999999999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49999999999999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49999999999999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49999999999999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49999999999999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49999999999999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49999999999999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49999999999999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49999999999999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49999999999999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49999999999999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49999999999999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49999999999999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49999999999999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49999999999999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49999999999999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49999999999999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49999999999999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49999999999999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49999999999999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49999999999999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49999999999999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49999999999999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49999999999999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49999999999999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49999999999999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49999999999999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49999999999999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49999999999999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49999999999999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49999999999999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49999999999999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49999999999999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49999999999999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49999999999999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49999999999999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49999999999999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49999999999999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49999999999999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49999999999999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49999999999999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49999999999999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49999999999999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49999999999999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49999999999999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49999999999999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49999999999999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49999999999999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49999999999999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49999999999999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49999999999999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49999999999999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49999999999999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49999999999999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49999999999999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49999999999999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49999999999999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49999999999999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49999999999999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49999999999999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49999999999999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49999999999999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49999999999999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49999999999999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49999999999999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49999999999999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49999999999999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49999999999999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49999999999999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49999999999999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49999999999999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49999999999999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49999999999999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49999999999999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49999999999999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49999999999999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49999999999999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49999999999999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49999999999999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49999999999999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49999999999999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49999999999999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49999999999999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49999999999999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49999999999999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49999999999999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49999999999999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49999999999999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49999999999999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49999999999999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49999999999999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49999999999999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49999999999999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49999999999999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49999999999999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49999999999999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49999999999999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49999999999999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49999999999999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49999999999999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49999999999999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49999999999999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49999999999999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49999999999999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49999999999999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49999999999999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49999999999999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49999999999999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49999999999999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49999999999999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49999999999999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49999999999999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49999999999999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49999999999999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49999999999999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49999999999999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49999999999999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49999999999999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49999999999999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49999999999999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49999999999999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49999999999999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49999999999999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49999999999999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49999999999999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49999999999999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49999999999999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49999999999999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49999999999999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49999999999999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49999999999999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49999999999999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49999999999999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49999999999999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49999999999999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49999999999999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49999999999999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49999999999999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49999999999999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49999999999999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49999999999999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49999999999999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49999999999999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49999999999999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49999999999999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49999999999999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49999999999999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49999999999999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49999999999999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49999999999999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49999999999999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49999999999999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49999999999999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49999999999999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49999999999999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49999999999999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49999999999999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49999999999999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49999999999999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49999999999999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49999999999999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49999999999999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49999999999999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49999999999999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49999999999999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49999999999999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49999999999999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49999999999999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49999999999999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49999999999999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49999999999999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49999999999999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49999999999999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49999999999999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49999999999999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49999999999999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49999999999999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49999999999999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49999999999999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49999999999999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49999999999999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49999999999999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49999999999999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49999999999999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49999999999999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49999999999999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49999999999999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49999999999999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49999999999999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49999999999999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49999999999999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49999999999999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49999999999999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49999999999999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49999999999999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49999999999999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49999999999999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49999999999999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49999999999999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49999999999999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49999999999999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49999999999999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49999999999999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49999999999999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49999999999999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49999999999999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49999999999999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49999999999999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49999999999999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49999999999999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49999999999999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49999999999999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49999999999999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49999999999999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49999999999999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49999999999999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49999999999999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49999999999999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49999999999999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49999999999999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49999999999999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49999999999999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49999999999999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49999999999999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49999999999999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49999999999999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49999999999999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49999999999999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49999999999999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49999999999999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49999999999999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49999999999999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49999999999999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49999999999999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49999999999999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49999999999999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49999999999999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49999999999999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49999999999999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49999999999999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49999999999999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49999999999999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49999999999999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49999999999999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49999999999999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49999999999999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49999999999999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49999999999999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49999999999999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49999999999999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49999999999999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49999999999999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49999999999999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49999999999999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49999999999999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49999999999999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49999999999999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49999999999999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49999999999999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49999999999999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49999999999999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49999999999999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69BD-5F5B-4A30-B082-B4F9A4A4CC59}">
  <sheetPr>
    <outlinePr summaryBelow="0"/>
  </sheetPr>
  <dimension ref="A1:H2107"/>
  <sheetViews>
    <sheetView workbookViewId="0">
      <selection activeCell="B10" sqref="B10:H10"/>
    </sheetView>
  </sheetViews>
  <sheetFormatPr baseColWidth="10" defaultColWidth="9.08984375" defaultRowHeight="14"/>
  <cols>
    <col min="1" max="1" width="21.6328125" style="50" customWidth="1"/>
    <col min="2" max="2" width="20" style="50" customWidth="1"/>
    <col min="3" max="3" width="11.6328125" style="50" customWidth="1"/>
    <col min="4" max="4" width="31.6328125" style="50" customWidth="1"/>
    <col min="5" max="6" width="13.36328125" style="50" customWidth="1"/>
    <col min="7" max="7" width="15" style="50" customWidth="1"/>
    <col min="8" max="8" width="10" style="50" customWidth="1"/>
    <col min="9" max="16384" width="9.08984375" style="50"/>
  </cols>
  <sheetData>
    <row r="1" spans="1:8" ht="20.149999999999999" customHeight="1">
      <c r="A1" s="47" t="s">
        <v>20</v>
      </c>
      <c r="B1" s="48">
        <f>A6</f>
        <v>45723</v>
      </c>
      <c r="C1" s="83"/>
      <c r="D1" s="83"/>
      <c r="E1" s="83"/>
      <c r="F1" s="83"/>
      <c r="G1" s="49"/>
      <c r="H1" s="49"/>
    </row>
    <row r="2" spans="1:8" ht="20.149999999999999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49999999999999" customHeight="1">
      <c r="A3" s="83"/>
      <c r="B3" s="83"/>
      <c r="C3" s="83"/>
      <c r="D3" s="83"/>
      <c r="E3" s="83"/>
      <c r="F3" s="83"/>
      <c r="G3" s="49"/>
      <c r="H3" s="49"/>
    </row>
    <row r="4" spans="1:8" ht="20.149999999999999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67" t="s">
        <v>22</v>
      </c>
      <c r="B5" s="86" t="s">
        <v>23</v>
      </c>
      <c r="C5" s="86"/>
      <c r="D5" s="67" t="s">
        <v>24</v>
      </c>
      <c r="E5" s="67" t="s">
        <v>25</v>
      </c>
      <c r="F5" s="67" t="s">
        <v>26</v>
      </c>
      <c r="G5" s="49"/>
      <c r="H5" s="49"/>
    </row>
    <row r="6" spans="1:8" ht="20.149999999999999" customHeight="1">
      <c r="A6" s="53">
        <f>'Details 06 Mar 2025'!A6+1</f>
        <v>45723</v>
      </c>
      <c r="B6" s="81">
        <v>523170</v>
      </c>
      <c r="C6" s="82"/>
      <c r="D6" s="54">
        <v>23.301600000000001</v>
      </c>
      <c r="E6" s="55" t="s">
        <v>27</v>
      </c>
      <c r="F6" s="55" t="s">
        <v>28</v>
      </c>
      <c r="G6" s="49"/>
      <c r="H6" s="49"/>
    </row>
    <row r="7" spans="1:8" ht="20.149999999999999" customHeight="1">
      <c r="A7" s="53">
        <f>'Details 06 Mar 2025'!A7+1</f>
        <v>45723</v>
      </c>
      <c r="B7" s="81">
        <v>67158</v>
      </c>
      <c r="C7" s="82"/>
      <c r="D7" s="54">
        <v>23.3139</v>
      </c>
      <c r="E7" s="55" t="s">
        <v>27</v>
      </c>
      <c r="F7" s="55" t="s">
        <v>29</v>
      </c>
      <c r="G7" s="49"/>
      <c r="H7" s="49"/>
    </row>
    <row r="8" spans="1:8" ht="20.149999999999999" customHeight="1">
      <c r="A8" s="53">
        <f>'Details 06 Mar 2025'!A8+1</f>
        <v>45723</v>
      </c>
      <c r="B8" s="81">
        <v>5252</v>
      </c>
      <c r="C8" s="82"/>
      <c r="D8" s="54">
        <v>23.2776</v>
      </c>
      <c r="E8" s="55" t="s">
        <v>27</v>
      </c>
      <c r="F8" s="55" t="s">
        <v>30</v>
      </c>
      <c r="G8" s="49"/>
      <c r="H8" s="49"/>
    </row>
    <row r="9" spans="1:8" ht="20.149999999999999" customHeight="1">
      <c r="A9" s="53">
        <f>'Details 06 Mar 2025'!A9+1</f>
        <v>45723</v>
      </c>
      <c r="B9" s="81">
        <v>5207</v>
      </c>
      <c r="C9" s="82"/>
      <c r="D9" s="54">
        <v>23.3048</v>
      </c>
      <c r="E9" s="55" t="s">
        <v>27</v>
      </c>
      <c r="F9" s="55" t="s">
        <v>31</v>
      </c>
      <c r="G9" s="49"/>
      <c r="H9" s="49"/>
    </row>
    <row r="10" spans="1:8" ht="20.149999999999999" customHeight="1">
      <c r="A10" s="65"/>
      <c r="B10" s="83"/>
      <c r="C10" s="83"/>
      <c r="D10" s="83"/>
      <c r="E10" s="83"/>
      <c r="F10" s="83"/>
      <c r="G10" s="83"/>
      <c r="H10" s="83"/>
    </row>
    <row r="11" spans="1:8" ht="20.149999999999999" customHeight="1">
      <c r="A11" s="59"/>
      <c r="B11" s="84"/>
      <c r="C11" s="84"/>
      <c r="D11" s="84"/>
      <c r="E11" s="84"/>
      <c r="F11" s="84"/>
      <c r="G11" s="84"/>
      <c r="H11" s="84"/>
    </row>
    <row r="12" spans="1:8" ht="20.149999999999999" customHeight="1">
      <c r="A12" s="66"/>
      <c r="B12" s="85"/>
      <c r="C12" s="85"/>
      <c r="D12" s="66"/>
      <c r="E12" s="66"/>
      <c r="F12" s="66"/>
      <c r="G12" s="66"/>
      <c r="H12" s="66"/>
    </row>
    <row r="13" spans="1:8" ht="20.149999999999999" customHeight="1">
      <c r="A13" s="61"/>
      <c r="B13" s="80"/>
      <c r="C13" s="80"/>
      <c r="D13" s="62"/>
      <c r="E13" s="63"/>
      <c r="F13" s="64"/>
      <c r="G13" s="62"/>
      <c r="H13" s="62"/>
    </row>
    <row r="14" spans="1:8" ht="20.149999999999999" customHeight="1">
      <c r="A14" s="61"/>
      <c r="B14" s="80"/>
      <c r="C14" s="80"/>
      <c r="D14" s="62"/>
      <c r="E14" s="63"/>
      <c r="F14" s="64"/>
      <c r="G14" s="62"/>
      <c r="H14" s="62"/>
    </row>
    <row r="15" spans="1:8" ht="20.149999999999999" customHeight="1">
      <c r="A15" s="61"/>
      <c r="B15" s="80"/>
      <c r="C15" s="80"/>
      <c r="D15" s="62"/>
      <c r="E15" s="63"/>
      <c r="F15" s="64"/>
      <c r="G15" s="62"/>
      <c r="H15" s="62"/>
    </row>
    <row r="16" spans="1:8" ht="20.149999999999999" customHeight="1">
      <c r="A16" s="61"/>
      <c r="B16" s="80"/>
      <c r="C16" s="80"/>
      <c r="D16" s="62"/>
      <c r="E16" s="63"/>
      <c r="F16" s="64"/>
      <c r="G16" s="62"/>
      <c r="H16" s="62"/>
    </row>
    <row r="17" spans="1:8" ht="20.149999999999999" customHeight="1">
      <c r="A17" s="61"/>
      <c r="B17" s="80"/>
      <c r="C17" s="80"/>
      <c r="D17" s="62"/>
      <c r="E17" s="63"/>
      <c r="F17" s="64"/>
      <c r="G17" s="62"/>
      <c r="H17" s="62"/>
    </row>
    <row r="18" spans="1:8" ht="20.149999999999999" customHeight="1">
      <c r="A18" s="61"/>
      <c r="B18" s="80"/>
      <c r="C18" s="80"/>
      <c r="D18" s="62"/>
      <c r="E18" s="63"/>
      <c r="F18" s="64"/>
      <c r="G18" s="62"/>
      <c r="H18" s="62"/>
    </row>
    <row r="19" spans="1:8" ht="20.149999999999999" customHeight="1">
      <c r="A19" s="61"/>
      <c r="B19" s="80"/>
      <c r="C19" s="80"/>
      <c r="D19" s="62"/>
      <c r="E19" s="63"/>
      <c r="F19" s="64"/>
      <c r="G19" s="62"/>
      <c r="H19" s="62"/>
    </row>
    <row r="20" spans="1:8" ht="20.149999999999999" customHeight="1">
      <c r="A20" s="61"/>
      <c r="B20" s="80"/>
      <c r="C20" s="80"/>
      <c r="D20" s="62"/>
      <c r="E20" s="63"/>
      <c r="F20" s="64"/>
      <c r="G20" s="62"/>
      <c r="H20" s="62"/>
    </row>
    <row r="21" spans="1:8" ht="20.149999999999999" customHeight="1">
      <c r="A21" s="61"/>
      <c r="B21" s="80"/>
      <c r="C21" s="80"/>
      <c r="D21" s="62"/>
      <c r="E21" s="63"/>
      <c r="F21" s="64"/>
      <c r="G21" s="62"/>
      <c r="H21" s="62"/>
    </row>
    <row r="22" spans="1:8" ht="20.149999999999999" customHeight="1">
      <c r="A22" s="61"/>
      <c r="B22" s="80"/>
      <c r="C22" s="80"/>
      <c r="D22" s="62"/>
      <c r="E22" s="63"/>
      <c r="F22" s="64"/>
      <c r="G22" s="62"/>
      <c r="H22" s="62"/>
    </row>
    <row r="23" spans="1:8" ht="20.149999999999999" customHeight="1">
      <c r="A23" s="61"/>
      <c r="B23" s="80"/>
      <c r="C23" s="80"/>
      <c r="D23" s="62"/>
      <c r="E23" s="63"/>
      <c r="F23" s="64"/>
      <c r="G23" s="62"/>
      <c r="H23" s="62"/>
    </row>
    <row r="24" spans="1:8" ht="20.149999999999999" customHeight="1">
      <c r="A24" s="61"/>
      <c r="B24" s="80"/>
      <c r="C24" s="80"/>
      <c r="D24" s="62"/>
      <c r="E24" s="63"/>
      <c r="F24" s="64"/>
      <c r="G24" s="62"/>
      <c r="H24" s="62"/>
    </row>
    <row r="25" spans="1:8" ht="20.149999999999999" customHeight="1">
      <c r="A25" s="61"/>
      <c r="B25" s="80"/>
      <c r="C25" s="80"/>
      <c r="D25" s="62"/>
      <c r="E25" s="63"/>
      <c r="F25" s="64"/>
      <c r="G25" s="62"/>
      <c r="H25" s="62"/>
    </row>
    <row r="26" spans="1:8" ht="20.149999999999999" customHeight="1">
      <c r="A26" s="61"/>
      <c r="B26" s="80"/>
      <c r="C26" s="80"/>
      <c r="D26" s="62"/>
      <c r="E26" s="63"/>
      <c r="F26" s="64"/>
      <c r="G26" s="62"/>
      <c r="H26" s="62"/>
    </row>
    <row r="27" spans="1:8" ht="20.149999999999999" customHeight="1">
      <c r="A27" s="61"/>
      <c r="B27" s="80"/>
      <c r="C27" s="80"/>
      <c r="D27" s="62"/>
      <c r="E27" s="63"/>
      <c r="F27" s="64"/>
      <c r="G27" s="62"/>
      <c r="H27" s="62"/>
    </row>
    <row r="28" spans="1:8" ht="20.149999999999999" customHeight="1">
      <c r="A28" s="61"/>
      <c r="B28" s="80"/>
      <c r="C28" s="80"/>
      <c r="D28" s="62"/>
      <c r="E28" s="63"/>
      <c r="F28" s="64"/>
      <c r="G28" s="62"/>
      <c r="H28" s="62"/>
    </row>
    <row r="29" spans="1:8" ht="20.149999999999999" customHeight="1">
      <c r="A29" s="61"/>
      <c r="B29" s="80"/>
      <c r="C29" s="80"/>
      <c r="D29" s="62"/>
      <c r="E29" s="63"/>
      <c r="F29" s="64"/>
      <c r="G29" s="62"/>
      <c r="H29" s="62"/>
    </row>
    <row r="30" spans="1:8" ht="20.149999999999999" customHeight="1">
      <c r="A30" s="61"/>
      <c r="B30" s="80"/>
      <c r="C30" s="80"/>
      <c r="D30" s="62"/>
      <c r="E30" s="63"/>
      <c r="F30" s="64"/>
      <c r="G30" s="62"/>
      <c r="H30" s="62"/>
    </row>
    <row r="31" spans="1:8" ht="20.149999999999999" customHeight="1">
      <c r="A31" s="61"/>
      <c r="B31" s="80"/>
      <c r="C31" s="80"/>
      <c r="D31" s="62"/>
      <c r="E31" s="63"/>
      <c r="F31" s="64"/>
      <c r="G31" s="62"/>
      <c r="H31" s="62"/>
    </row>
    <row r="32" spans="1:8" ht="20.149999999999999" customHeight="1">
      <c r="A32" s="61"/>
      <c r="B32" s="80"/>
      <c r="C32" s="80"/>
      <c r="D32" s="62"/>
      <c r="E32" s="63"/>
      <c r="F32" s="64"/>
      <c r="G32" s="62"/>
      <c r="H32" s="62"/>
    </row>
    <row r="33" spans="1:8" ht="20.149999999999999" customHeight="1">
      <c r="A33" s="61"/>
      <c r="B33" s="80"/>
      <c r="C33" s="80"/>
      <c r="D33" s="62"/>
      <c r="E33" s="63"/>
      <c r="F33" s="64"/>
      <c r="G33" s="62"/>
      <c r="H33" s="62"/>
    </row>
    <row r="34" spans="1:8" ht="20.149999999999999" customHeight="1">
      <c r="A34" s="61"/>
      <c r="B34" s="80"/>
      <c r="C34" s="80"/>
      <c r="D34" s="62"/>
      <c r="E34" s="63"/>
      <c r="F34" s="64"/>
      <c r="G34" s="62"/>
      <c r="H34" s="62"/>
    </row>
    <row r="35" spans="1:8" ht="20.149999999999999" customHeight="1">
      <c r="A35" s="61"/>
      <c r="B35" s="80"/>
      <c r="C35" s="80"/>
      <c r="D35" s="62"/>
      <c r="E35" s="63"/>
      <c r="F35" s="64"/>
      <c r="G35" s="62"/>
      <c r="H35" s="62"/>
    </row>
    <row r="36" spans="1:8" ht="20.149999999999999" customHeight="1">
      <c r="A36" s="61"/>
      <c r="B36" s="80"/>
      <c r="C36" s="80"/>
      <c r="D36" s="62"/>
      <c r="E36" s="63"/>
      <c r="F36" s="64"/>
      <c r="G36" s="62"/>
      <c r="H36" s="62"/>
    </row>
    <row r="37" spans="1:8" ht="20.149999999999999" customHeight="1">
      <c r="A37" s="61"/>
      <c r="B37" s="80"/>
      <c r="C37" s="80"/>
      <c r="D37" s="62"/>
      <c r="E37" s="63"/>
      <c r="F37" s="64"/>
      <c r="G37" s="62"/>
      <c r="H37" s="62"/>
    </row>
    <row r="38" spans="1:8" ht="20.149999999999999" customHeight="1">
      <c r="A38" s="61"/>
      <c r="B38" s="80"/>
      <c r="C38" s="80"/>
      <c r="D38" s="62"/>
      <c r="E38" s="63"/>
      <c r="F38" s="64"/>
      <c r="G38" s="62"/>
      <c r="H38" s="62"/>
    </row>
    <row r="39" spans="1:8" ht="20.149999999999999" customHeight="1">
      <c r="A39" s="61"/>
      <c r="B39" s="80"/>
      <c r="C39" s="80"/>
      <c r="D39" s="62"/>
      <c r="E39" s="63"/>
      <c r="F39" s="64"/>
      <c r="G39" s="62"/>
      <c r="H39" s="62"/>
    </row>
    <row r="40" spans="1:8" ht="20.149999999999999" customHeight="1">
      <c r="A40" s="61"/>
      <c r="B40" s="80"/>
      <c r="C40" s="80"/>
      <c r="D40" s="62"/>
      <c r="E40" s="63"/>
      <c r="F40" s="64"/>
      <c r="G40" s="62"/>
      <c r="H40" s="62"/>
    </row>
    <row r="41" spans="1:8" ht="20.149999999999999" customHeight="1">
      <c r="A41" s="61"/>
      <c r="B41" s="80"/>
      <c r="C41" s="80"/>
      <c r="D41" s="62"/>
      <c r="E41" s="63"/>
      <c r="F41" s="64"/>
      <c r="G41" s="62"/>
      <c r="H41" s="62"/>
    </row>
    <row r="42" spans="1:8" ht="20.149999999999999" customHeight="1">
      <c r="A42" s="61"/>
      <c r="B42" s="80"/>
      <c r="C42" s="80"/>
      <c r="D42" s="62"/>
      <c r="E42" s="63"/>
      <c r="F42" s="64"/>
      <c r="G42" s="62"/>
      <c r="H42" s="62"/>
    </row>
    <row r="43" spans="1:8" ht="20.149999999999999" customHeight="1">
      <c r="A43" s="61"/>
      <c r="B43" s="80"/>
      <c r="C43" s="80"/>
      <c r="D43" s="62"/>
      <c r="E43" s="63"/>
      <c r="F43" s="64"/>
      <c r="G43" s="62"/>
      <c r="H43" s="62"/>
    </row>
    <row r="44" spans="1:8" ht="20.149999999999999" customHeight="1">
      <c r="A44" s="61"/>
      <c r="B44" s="80"/>
      <c r="C44" s="80"/>
      <c r="D44" s="62"/>
      <c r="E44" s="63"/>
      <c r="F44" s="64"/>
      <c r="G44" s="62"/>
      <c r="H44" s="62"/>
    </row>
    <row r="45" spans="1:8" ht="20.149999999999999" customHeight="1">
      <c r="A45" s="61"/>
      <c r="B45" s="80"/>
      <c r="C45" s="80"/>
      <c r="D45" s="62"/>
      <c r="E45" s="63"/>
      <c r="F45" s="64"/>
      <c r="G45" s="62"/>
      <c r="H45" s="62"/>
    </row>
    <row r="46" spans="1:8" ht="20.149999999999999" customHeight="1">
      <c r="A46" s="61"/>
      <c r="B46" s="80"/>
      <c r="C46" s="80"/>
      <c r="D46" s="62"/>
      <c r="E46" s="63"/>
      <c r="F46" s="64"/>
      <c r="G46" s="62"/>
      <c r="H46" s="62"/>
    </row>
    <row r="47" spans="1:8" ht="20.149999999999999" customHeight="1">
      <c r="A47" s="61"/>
      <c r="B47" s="80"/>
      <c r="C47" s="80"/>
      <c r="D47" s="62"/>
      <c r="E47" s="63"/>
      <c r="F47" s="64"/>
      <c r="G47" s="62"/>
      <c r="H47" s="62"/>
    </row>
    <row r="48" spans="1:8" ht="20.149999999999999" customHeight="1">
      <c r="A48" s="61"/>
      <c r="B48" s="80"/>
      <c r="C48" s="80"/>
      <c r="D48" s="62"/>
      <c r="E48" s="63"/>
      <c r="F48" s="64"/>
      <c r="G48" s="62"/>
      <c r="H48" s="62"/>
    </row>
    <row r="49" spans="1:8" ht="20.149999999999999" customHeight="1">
      <c r="A49" s="61"/>
      <c r="B49" s="80"/>
      <c r="C49" s="80"/>
      <c r="D49" s="62"/>
      <c r="E49" s="63"/>
      <c r="F49" s="64"/>
      <c r="G49" s="62"/>
      <c r="H49" s="62"/>
    </row>
    <row r="50" spans="1:8" ht="20.149999999999999" customHeight="1">
      <c r="A50" s="61"/>
      <c r="B50" s="80"/>
      <c r="C50" s="80"/>
      <c r="D50" s="62"/>
      <c r="E50" s="63"/>
      <c r="F50" s="64"/>
      <c r="G50" s="62"/>
      <c r="H50" s="62"/>
    </row>
    <row r="51" spans="1:8" ht="20.149999999999999" customHeight="1">
      <c r="A51" s="61"/>
      <c r="B51" s="80"/>
      <c r="C51" s="80"/>
      <c r="D51" s="62"/>
      <c r="E51" s="63"/>
      <c r="F51" s="64"/>
      <c r="G51" s="62"/>
      <c r="H51" s="62"/>
    </row>
    <row r="52" spans="1:8" ht="20.149999999999999" customHeight="1">
      <c r="A52" s="61"/>
      <c r="B52" s="80"/>
      <c r="C52" s="80"/>
      <c r="D52" s="62"/>
      <c r="E52" s="63"/>
      <c r="F52" s="64"/>
      <c r="G52" s="62"/>
      <c r="H52" s="62"/>
    </row>
    <row r="53" spans="1:8" ht="20.149999999999999" customHeight="1">
      <c r="A53" s="61"/>
      <c r="B53" s="80"/>
      <c r="C53" s="80"/>
      <c r="D53" s="62"/>
      <c r="E53" s="63"/>
      <c r="F53" s="64"/>
      <c r="G53" s="62"/>
      <c r="H53" s="62"/>
    </row>
    <row r="54" spans="1:8" ht="20.149999999999999" customHeight="1">
      <c r="A54" s="61"/>
      <c r="B54" s="80"/>
      <c r="C54" s="80"/>
      <c r="D54" s="62"/>
      <c r="E54" s="63"/>
      <c r="F54" s="64"/>
      <c r="G54" s="62"/>
      <c r="H54" s="62"/>
    </row>
    <row r="55" spans="1:8" ht="20.149999999999999" customHeight="1">
      <c r="A55" s="61"/>
      <c r="B55" s="80"/>
      <c r="C55" s="80"/>
      <c r="D55" s="62"/>
      <c r="E55" s="63"/>
      <c r="F55" s="64"/>
      <c r="G55" s="62"/>
      <c r="H55" s="62"/>
    </row>
    <row r="56" spans="1:8" ht="20.149999999999999" customHeight="1">
      <c r="A56" s="61"/>
      <c r="B56" s="80"/>
      <c r="C56" s="80"/>
      <c r="D56" s="62"/>
      <c r="E56" s="63"/>
      <c r="F56" s="64"/>
      <c r="G56" s="62"/>
      <c r="H56" s="62"/>
    </row>
    <row r="57" spans="1:8" ht="20.149999999999999" customHeight="1">
      <c r="A57" s="61"/>
      <c r="B57" s="80"/>
      <c r="C57" s="80"/>
      <c r="D57" s="62"/>
      <c r="E57" s="63"/>
      <c r="F57" s="64"/>
      <c r="G57" s="62"/>
      <c r="H57" s="62"/>
    </row>
    <row r="58" spans="1:8" ht="20.149999999999999" customHeight="1">
      <c r="A58" s="61"/>
      <c r="B58" s="80"/>
      <c r="C58" s="80"/>
      <c r="D58" s="62"/>
      <c r="E58" s="63"/>
      <c r="F58" s="64"/>
      <c r="G58" s="62"/>
      <c r="H58" s="62"/>
    </row>
    <row r="59" spans="1:8" ht="20.149999999999999" customHeight="1">
      <c r="A59" s="61"/>
      <c r="B59" s="80"/>
      <c r="C59" s="80"/>
      <c r="D59" s="62"/>
      <c r="E59" s="63"/>
      <c r="F59" s="64"/>
      <c r="G59" s="62"/>
      <c r="H59" s="62"/>
    </row>
    <row r="60" spans="1:8" ht="20.149999999999999" customHeight="1">
      <c r="A60" s="61"/>
      <c r="B60" s="80"/>
      <c r="C60" s="80"/>
      <c r="D60" s="62"/>
      <c r="E60" s="63"/>
      <c r="F60" s="64"/>
      <c r="G60" s="62"/>
      <c r="H60" s="62"/>
    </row>
    <row r="61" spans="1:8" ht="20.149999999999999" customHeight="1">
      <c r="A61" s="61"/>
      <c r="B61" s="80"/>
      <c r="C61" s="80"/>
      <c r="D61" s="62"/>
      <c r="E61" s="63"/>
      <c r="F61" s="64"/>
      <c r="G61" s="62"/>
      <c r="H61" s="62"/>
    </row>
    <row r="62" spans="1:8" ht="20.149999999999999" customHeight="1">
      <c r="A62" s="61"/>
      <c r="B62" s="80"/>
      <c r="C62" s="80"/>
      <c r="D62" s="62"/>
      <c r="E62" s="63"/>
      <c r="F62" s="64"/>
      <c r="G62" s="62"/>
      <c r="H62" s="62"/>
    </row>
    <row r="63" spans="1:8" ht="20.149999999999999" customHeight="1">
      <c r="A63" s="61"/>
      <c r="B63" s="80"/>
      <c r="C63" s="80"/>
      <c r="D63" s="62"/>
      <c r="E63" s="63"/>
      <c r="F63" s="64"/>
      <c r="G63" s="62"/>
      <c r="H63" s="62"/>
    </row>
    <row r="64" spans="1:8" ht="20.149999999999999" customHeight="1">
      <c r="A64" s="61"/>
      <c r="B64" s="80"/>
      <c r="C64" s="80"/>
      <c r="D64" s="62"/>
      <c r="E64" s="63"/>
      <c r="F64" s="64"/>
      <c r="G64" s="62"/>
      <c r="H64" s="62"/>
    </row>
    <row r="65" spans="1:8" ht="20.149999999999999" customHeight="1">
      <c r="A65" s="61"/>
      <c r="B65" s="80"/>
      <c r="C65" s="80"/>
      <c r="D65" s="62"/>
      <c r="E65" s="63"/>
      <c r="F65" s="64"/>
      <c r="G65" s="62"/>
      <c r="H65" s="62"/>
    </row>
    <row r="66" spans="1:8" ht="20.149999999999999" customHeight="1">
      <c r="A66" s="61"/>
      <c r="B66" s="80"/>
      <c r="C66" s="80"/>
      <c r="D66" s="62"/>
      <c r="E66" s="63"/>
      <c r="F66" s="64"/>
      <c r="G66" s="62"/>
      <c r="H66" s="62"/>
    </row>
    <row r="67" spans="1:8" ht="20.149999999999999" customHeight="1">
      <c r="A67" s="61"/>
      <c r="B67" s="80"/>
      <c r="C67" s="80"/>
      <c r="D67" s="62"/>
      <c r="E67" s="63"/>
      <c r="F67" s="64"/>
      <c r="G67" s="62"/>
      <c r="H67" s="62"/>
    </row>
    <row r="68" spans="1:8" ht="20.149999999999999" customHeight="1">
      <c r="A68" s="61"/>
      <c r="B68" s="80"/>
      <c r="C68" s="80"/>
      <c r="D68" s="62"/>
      <c r="E68" s="63"/>
      <c r="F68" s="64"/>
      <c r="G68" s="62"/>
      <c r="H68" s="62"/>
    </row>
    <row r="69" spans="1:8" ht="20.149999999999999" customHeight="1">
      <c r="A69" s="61"/>
      <c r="B69" s="80"/>
      <c r="C69" s="80"/>
      <c r="D69" s="62"/>
      <c r="E69" s="63"/>
      <c r="F69" s="64"/>
      <c r="G69" s="62"/>
      <c r="H69" s="62"/>
    </row>
    <row r="70" spans="1:8" ht="20.149999999999999" customHeight="1">
      <c r="A70" s="61"/>
      <c r="B70" s="80"/>
      <c r="C70" s="80"/>
      <c r="D70" s="62"/>
      <c r="E70" s="63"/>
      <c r="F70" s="64"/>
      <c r="G70" s="62"/>
      <c r="H70" s="62"/>
    </row>
    <row r="71" spans="1:8" ht="20.149999999999999" customHeight="1">
      <c r="A71" s="61"/>
      <c r="B71" s="80"/>
      <c r="C71" s="80"/>
      <c r="D71" s="62"/>
      <c r="E71" s="63"/>
      <c r="F71" s="64"/>
      <c r="G71" s="62"/>
      <c r="H71" s="62"/>
    </row>
    <row r="72" spans="1:8" ht="20.149999999999999" customHeight="1">
      <c r="A72" s="61"/>
      <c r="B72" s="80"/>
      <c r="C72" s="80"/>
      <c r="D72" s="62"/>
      <c r="E72" s="63"/>
      <c r="F72" s="64"/>
      <c r="G72" s="62"/>
      <c r="H72" s="62"/>
    </row>
    <row r="73" spans="1:8" ht="20.149999999999999" customHeight="1">
      <c r="A73" s="61"/>
      <c r="B73" s="80"/>
      <c r="C73" s="80"/>
      <c r="D73" s="62"/>
      <c r="E73" s="63"/>
      <c r="F73" s="64"/>
      <c r="G73" s="62"/>
      <c r="H73" s="62"/>
    </row>
    <row r="74" spans="1:8" ht="20.149999999999999" customHeight="1">
      <c r="A74" s="61"/>
      <c r="B74" s="80"/>
      <c r="C74" s="80"/>
      <c r="D74" s="62"/>
      <c r="E74" s="63"/>
      <c r="F74" s="64"/>
      <c r="G74" s="62"/>
      <c r="H74" s="62"/>
    </row>
    <row r="75" spans="1:8" ht="20.149999999999999" customHeight="1">
      <c r="A75" s="61"/>
      <c r="B75" s="80"/>
      <c r="C75" s="80"/>
      <c r="D75" s="62"/>
      <c r="E75" s="63"/>
      <c r="F75" s="64"/>
      <c r="G75" s="62"/>
      <c r="H75" s="62"/>
    </row>
    <row r="76" spans="1:8" ht="20.149999999999999" customHeight="1">
      <c r="A76" s="61"/>
      <c r="B76" s="80"/>
      <c r="C76" s="80"/>
      <c r="D76" s="62"/>
      <c r="E76" s="63"/>
      <c r="F76" s="64"/>
      <c r="G76" s="62"/>
      <c r="H76" s="62"/>
    </row>
    <row r="77" spans="1:8" ht="20.149999999999999" customHeight="1">
      <c r="A77" s="61"/>
      <c r="B77" s="80"/>
      <c r="C77" s="80"/>
      <c r="D77" s="62"/>
      <c r="E77" s="63"/>
      <c r="F77" s="64"/>
      <c r="G77" s="62"/>
      <c r="H77" s="62"/>
    </row>
    <row r="78" spans="1:8" ht="20.149999999999999" customHeight="1">
      <c r="A78" s="61"/>
      <c r="B78" s="80"/>
      <c r="C78" s="80"/>
      <c r="D78" s="62"/>
      <c r="E78" s="63"/>
      <c r="F78" s="64"/>
      <c r="G78" s="62"/>
      <c r="H78" s="62"/>
    </row>
    <row r="79" spans="1:8" ht="20.149999999999999" customHeight="1">
      <c r="A79" s="61"/>
      <c r="B79" s="80"/>
      <c r="C79" s="80"/>
      <c r="D79" s="62"/>
      <c r="E79" s="63"/>
      <c r="F79" s="64"/>
      <c r="G79" s="62"/>
      <c r="H79" s="62"/>
    </row>
    <row r="80" spans="1:8" ht="20.149999999999999" customHeight="1">
      <c r="A80" s="61"/>
      <c r="B80" s="80"/>
      <c r="C80" s="80"/>
      <c r="D80" s="62"/>
      <c r="E80" s="63"/>
      <c r="F80" s="64"/>
      <c r="G80" s="62"/>
      <c r="H80" s="62"/>
    </row>
    <row r="81" spans="1:8" ht="20.149999999999999" customHeight="1">
      <c r="A81" s="61"/>
      <c r="B81" s="80"/>
      <c r="C81" s="80"/>
      <c r="D81" s="62"/>
      <c r="E81" s="63"/>
      <c r="F81" s="64"/>
      <c r="G81" s="62"/>
      <c r="H81" s="62"/>
    </row>
    <row r="82" spans="1:8" ht="20.149999999999999" customHeight="1">
      <c r="A82" s="61"/>
      <c r="B82" s="80"/>
      <c r="C82" s="80"/>
      <c r="D82" s="62"/>
      <c r="E82" s="63"/>
      <c r="F82" s="64"/>
      <c r="G82" s="62"/>
      <c r="H82" s="62"/>
    </row>
    <row r="83" spans="1:8" ht="20.149999999999999" customHeight="1">
      <c r="A83" s="61"/>
      <c r="B83" s="80"/>
      <c r="C83" s="80"/>
      <c r="D83" s="62"/>
      <c r="E83" s="63"/>
      <c r="F83" s="64"/>
      <c r="G83" s="62"/>
      <c r="H83" s="62"/>
    </row>
    <row r="84" spans="1:8" ht="20.149999999999999" customHeight="1">
      <c r="A84" s="61"/>
      <c r="B84" s="80"/>
      <c r="C84" s="80"/>
      <c r="D84" s="62"/>
      <c r="E84" s="63"/>
      <c r="F84" s="64"/>
      <c r="G84" s="62"/>
      <c r="H84" s="62"/>
    </row>
    <row r="85" spans="1:8" ht="20.149999999999999" customHeight="1">
      <c r="A85" s="61"/>
      <c r="B85" s="80"/>
      <c r="C85" s="80"/>
      <c r="D85" s="62"/>
      <c r="E85" s="63"/>
      <c r="F85" s="64"/>
      <c r="G85" s="62"/>
      <c r="H85" s="62"/>
    </row>
    <row r="86" spans="1:8" ht="20.149999999999999" customHeight="1">
      <c r="A86" s="61"/>
      <c r="B86" s="80"/>
      <c r="C86" s="80"/>
      <c r="D86" s="62"/>
      <c r="E86" s="63"/>
      <c r="F86" s="64"/>
      <c r="G86" s="62"/>
      <c r="H86" s="62"/>
    </row>
    <row r="87" spans="1:8" ht="20.149999999999999" customHeight="1">
      <c r="A87" s="61"/>
      <c r="B87" s="80"/>
      <c r="C87" s="80"/>
      <c r="D87" s="62"/>
      <c r="E87" s="63"/>
      <c r="F87" s="64"/>
      <c r="G87" s="62"/>
      <c r="H87" s="62"/>
    </row>
    <row r="88" spans="1:8" ht="20.149999999999999" customHeight="1">
      <c r="A88" s="61"/>
      <c r="B88" s="80"/>
      <c r="C88" s="80"/>
      <c r="D88" s="62"/>
      <c r="E88" s="63"/>
      <c r="F88" s="64"/>
      <c r="G88" s="62"/>
      <c r="H88" s="62"/>
    </row>
    <row r="89" spans="1:8" ht="20.149999999999999" customHeight="1">
      <c r="A89" s="61"/>
      <c r="B89" s="80"/>
      <c r="C89" s="80"/>
      <c r="D89" s="62"/>
      <c r="E89" s="63"/>
      <c r="F89" s="64"/>
      <c r="G89" s="62"/>
      <c r="H89" s="62"/>
    </row>
    <row r="90" spans="1:8" ht="20.149999999999999" customHeight="1">
      <c r="A90" s="61"/>
      <c r="B90" s="80"/>
      <c r="C90" s="80"/>
      <c r="D90" s="62"/>
      <c r="E90" s="63"/>
      <c r="F90" s="64"/>
      <c r="G90" s="62"/>
      <c r="H90" s="62"/>
    </row>
    <row r="91" spans="1:8" ht="20.149999999999999" customHeight="1">
      <c r="A91" s="61"/>
      <c r="B91" s="80"/>
      <c r="C91" s="80"/>
      <c r="D91" s="62"/>
      <c r="E91" s="63"/>
      <c r="F91" s="64"/>
      <c r="G91" s="62"/>
      <c r="H91" s="62"/>
    </row>
    <row r="92" spans="1:8" ht="20.149999999999999" customHeight="1">
      <c r="A92" s="61"/>
      <c r="B92" s="80"/>
      <c r="C92" s="80"/>
      <c r="D92" s="62"/>
      <c r="E92" s="63"/>
      <c r="F92" s="64"/>
      <c r="G92" s="62"/>
      <c r="H92" s="62"/>
    </row>
    <row r="93" spans="1:8" ht="20.149999999999999" customHeight="1">
      <c r="A93" s="61"/>
      <c r="B93" s="80"/>
      <c r="C93" s="80"/>
      <c r="D93" s="62"/>
      <c r="E93" s="63"/>
      <c r="F93" s="64"/>
      <c r="G93" s="62"/>
      <c r="H93" s="62"/>
    </row>
    <row r="94" spans="1:8" ht="20.149999999999999" customHeight="1">
      <c r="A94" s="61"/>
      <c r="B94" s="80"/>
      <c r="C94" s="80"/>
      <c r="D94" s="62"/>
      <c r="E94" s="63"/>
      <c r="F94" s="64"/>
      <c r="G94" s="62"/>
      <c r="H94" s="62"/>
    </row>
    <row r="95" spans="1:8" ht="20.149999999999999" customHeight="1">
      <c r="A95" s="61"/>
      <c r="B95" s="80"/>
      <c r="C95" s="80"/>
      <c r="D95" s="62"/>
      <c r="E95" s="63"/>
      <c r="F95" s="64"/>
      <c r="G95" s="62"/>
      <c r="H95" s="62"/>
    </row>
    <row r="96" spans="1:8" ht="20.149999999999999" customHeight="1">
      <c r="A96" s="61"/>
      <c r="B96" s="80"/>
      <c r="C96" s="80"/>
      <c r="D96" s="62"/>
      <c r="E96" s="63"/>
      <c r="F96" s="64"/>
      <c r="G96" s="62"/>
      <c r="H96" s="62"/>
    </row>
    <row r="97" spans="1:8" ht="20.149999999999999" customHeight="1">
      <c r="A97" s="61"/>
      <c r="B97" s="80"/>
      <c r="C97" s="80"/>
      <c r="D97" s="62"/>
      <c r="E97" s="63"/>
      <c r="F97" s="64"/>
      <c r="G97" s="62"/>
      <c r="H97" s="62"/>
    </row>
    <row r="98" spans="1:8" ht="20.149999999999999" customHeight="1">
      <c r="A98" s="61"/>
      <c r="B98" s="80"/>
      <c r="C98" s="80"/>
      <c r="D98" s="62"/>
      <c r="E98" s="63"/>
      <c r="F98" s="64"/>
      <c r="G98" s="62"/>
      <c r="H98" s="62"/>
    </row>
    <row r="99" spans="1:8" ht="20.149999999999999" customHeight="1">
      <c r="A99" s="61"/>
      <c r="B99" s="80"/>
      <c r="C99" s="80"/>
      <c r="D99" s="62"/>
      <c r="E99" s="63"/>
      <c r="F99" s="64"/>
      <c r="G99" s="62"/>
      <c r="H99" s="62"/>
    </row>
    <row r="100" spans="1:8" ht="20.149999999999999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49999999999999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49999999999999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49999999999999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49999999999999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49999999999999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49999999999999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49999999999999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49999999999999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49999999999999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49999999999999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49999999999999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49999999999999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49999999999999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49999999999999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49999999999999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49999999999999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49999999999999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49999999999999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49999999999999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49999999999999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49999999999999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49999999999999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49999999999999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49999999999999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49999999999999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49999999999999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49999999999999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49999999999999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49999999999999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49999999999999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49999999999999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49999999999999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49999999999999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49999999999999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49999999999999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49999999999999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49999999999999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49999999999999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49999999999999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49999999999999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49999999999999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49999999999999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49999999999999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49999999999999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49999999999999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49999999999999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49999999999999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49999999999999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49999999999999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49999999999999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49999999999999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49999999999999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49999999999999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49999999999999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49999999999999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49999999999999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49999999999999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49999999999999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49999999999999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49999999999999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49999999999999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49999999999999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49999999999999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49999999999999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49999999999999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49999999999999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49999999999999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49999999999999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49999999999999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49999999999999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49999999999999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49999999999999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49999999999999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49999999999999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49999999999999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49999999999999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49999999999999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49999999999999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49999999999999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49999999999999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49999999999999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49999999999999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49999999999999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49999999999999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49999999999999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49999999999999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49999999999999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49999999999999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49999999999999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49999999999999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49999999999999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49999999999999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49999999999999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49999999999999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49999999999999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49999999999999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49999999999999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49999999999999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49999999999999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49999999999999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49999999999999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49999999999999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49999999999999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49999999999999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49999999999999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49999999999999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49999999999999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49999999999999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49999999999999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49999999999999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49999999999999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49999999999999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49999999999999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49999999999999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49999999999999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49999999999999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49999999999999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49999999999999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49999999999999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49999999999999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49999999999999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49999999999999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49999999999999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49999999999999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49999999999999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49999999999999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49999999999999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49999999999999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49999999999999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49999999999999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49999999999999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49999999999999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49999999999999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49999999999999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49999999999999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49999999999999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49999999999999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49999999999999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49999999999999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49999999999999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49999999999999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49999999999999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49999999999999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49999999999999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49999999999999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49999999999999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49999999999999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49999999999999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49999999999999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49999999999999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49999999999999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49999999999999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49999999999999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49999999999999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49999999999999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49999999999999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49999999999999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49999999999999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49999999999999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49999999999999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49999999999999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49999999999999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49999999999999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49999999999999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49999999999999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49999999999999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49999999999999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49999999999999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49999999999999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49999999999999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49999999999999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49999999999999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49999999999999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49999999999999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49999999999999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49999999999999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49999999999999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49999999999999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49999999999999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49999999999999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49999999999999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49999999999999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49999999999999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49999999999999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49999999999999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49999999999999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49999999999999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49999999999999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49999999999999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49999999999999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49999999999999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49999999999999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49999999999999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49999999999999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49999999999999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49999999999999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49999999999999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49999999999999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49999999999999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49999999999999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49999999999999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49999999999999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49999999999999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49999999999999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49999999999999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49999999999999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49999999999999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49999999999999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49999999999999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49999999999999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49999999999999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49999999999999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49999999999999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49999999999999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49999999999999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49999999999999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49999999999999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49999999999999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49999999999999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49999999999999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49999999999999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49999999999999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49999999999999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49999999999999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49999999999999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49999999999999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49999999999999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49999999999999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49999999999999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49999999999999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49999999999999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49999999999999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49999999999999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49999999999999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49999999999999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49999999999999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49999999999999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49999999999999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49999999999999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49999999999999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49999999999999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49999999999999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49999999999999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49999999999999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49999999999999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49999999999999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49999999999999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49999999999999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49999999999999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49999999999999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49999999999999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49999999999999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49999999999999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49999999999999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49999999999999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49999999999999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49999999999999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49999999999999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49999999999999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49999999999999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49999999999999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49999999999999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49999999999999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49999999999999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49999999999999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49999999999999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49999999999999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49999999999999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49999999999999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49999999999999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49999999999999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49999999999999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49999999999999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49999999999999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49999999999999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49999999999999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49999999999999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49999999999999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49999999999999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49999999999999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49999999999999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49999999999999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49999999999999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49999999999999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49999999999999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49999999999999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49999999999999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49999999999999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49999999999999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49999999999999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49999999999999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49999999999999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49999999999999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49999999999999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49999999999999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49999999999999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49999999999999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49999999999999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49999999999999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49999999999999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49999999999999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49999999999999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49999999999999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49999999999999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49999999999999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49999999999999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49999999999999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49999999999999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49999999999999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49999999999999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49999999999999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49999999999999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49999999999999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49999999999999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49999999999999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49999999999999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49999999999999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49999999999999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49999999999999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49999999999999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49999999999999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49999999999999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49999999999999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49999999999999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49999999999999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49999999999999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49999999999999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49999999999999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49999999999999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49999999999999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49999999999999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49999999999999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49999999999999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49999999999999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49999999999999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49999999999999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49999999999999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49999999999999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49999999999999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49999999999999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49999999999999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49999999999999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49999999999999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49999999999999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49999999999999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49999999999999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49999999999999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49999999999999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49999999999999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49999999999999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49999999999999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49999999999999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49999999999999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49999999999999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49999999999999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49999999999999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49999999999999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49999999999999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49999999999999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49999999999999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49999999999999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49999999999999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49999999999999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49999999999999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49999999999999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49999999999999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49999999999999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49999999999999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49999999999999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49999999999999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49999999999999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49999999999999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49999999999999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49999999999999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49999999999999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49999999999999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49999999999999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49999999999999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49999999999999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49999999999999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49999999999999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49999999999999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49999999999999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49999999999999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49999999999999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49999999999999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49999999999999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49999999999999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49999999999999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49999999999999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49999999999999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49999999999999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49999999999999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49999999999999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49999999999999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49999999999999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49999999999999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49999999999999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49999999999999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49999999999999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49999999999999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49999999999999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49999999999999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49999999999999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49999999999999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49999999999999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49999999999999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49999999999999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49999999999999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49999999999999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49999999999999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49999999999999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49999999999999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49999999999999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49999999999999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49999999999999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49999999999999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49999999999999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49999999999999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49999999999999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49999999999999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49999999999999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49999999999999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49999999999999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49999999999999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49999999999999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49999999999999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49999999999999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49999999999999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49999999999999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49999999999999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49999999999999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49999999999999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49999999999999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49999999999999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49999999999999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49999999999999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49999999999999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49999999999999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49999999999999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49999999999999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49999999999999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49999999999999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49999999999999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49999999999999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49999999999999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49999999999999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49999999999999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49999999999999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49999999999999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49999999999999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49999999999999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49999999999999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49999999999999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49999999999999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49999999999999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49999999999999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49999999999999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49999999999999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49999999999999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49999999999999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49999999999999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49999999999999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49999999999999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49999999999999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49999999999999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49999999999999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49999999999999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49999999999999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49999999999999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49999999999999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49999999999999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49999999999999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49999999999999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49999999999999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49999999999999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49999999999999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49999999999999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49999999999999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49999999999999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49999999999999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49999999999999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49999999999999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49999999999999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49999999999999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49999999999999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49999999999999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49999999999999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49999999999999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49999999999999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49999999999999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49999999999999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49999999999999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49999999999999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49999999999999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49999999999999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49999999999999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49999999999999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49999999999999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49999999999999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49999999999999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49999999999999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49999999999999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49999999999999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49999999999999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49999999999999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49999999999999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49999999999999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49999999999999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49999999999999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49999999999999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49999999999999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49999999999999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49999999999999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49999999999999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49999999999999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49999999999999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49999999999999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49999999999999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49999999999999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49999999999999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49999999999999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49999999999999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49999999999999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49999999999999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49999999999999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49999999999999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49999999999999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49999999999999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49999999999999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49999999999999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49999999999999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49999999999999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49999999999999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49999999999999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49999999999999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49999999999999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49999999999999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49999999999999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49999999999999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49999999999999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49999999999999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49999999999999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49999999999999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49999999999999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49999999999999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49999999999999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49999999999999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49999999999999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49999999999999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49999999999999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49999999999999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49999999999999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49999999999999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49999999999999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49999999999999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49999999999999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49999999999999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49999999999999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49999999999999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49999999999999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49999999999999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49999999999999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49999999999999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49999999999999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49999999999999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49999999999999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49999999999999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49999999999999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49999999999999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49999999999999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49999999999999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49999999999999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49999999999999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49999999999999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49999999999999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49999999999999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49999999999999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49999999999999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49999999999999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49999999999999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49999999999999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49999999999999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49999999999999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49999999999999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49999999999999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49999999999999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49999999999999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49999999999999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49999999999999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49999999999999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49999999999999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49999999999999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49999999999999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49999999999999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49999999999999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49999999999999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49999999999999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49999999999999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49999999999999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49999999999999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49999999999999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49999999999999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49999999999999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49999999999999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49999999999999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49999999999999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49999999999999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49999999999999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49999999999999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49999999999999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49999999999999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49999999999999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49999999999999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49999999999999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49999999999999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49999999999999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49999999999999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49999999999999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49999999999999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49999999999999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49999999999999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49999999999999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49999999999999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49999999999999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49999999999999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49999999999999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49999999999999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49999999999999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49999999999999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49999999999999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49999999999999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49999999999999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49999999999999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49999999999999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49999999999999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49999999999999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49999999999999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49999999999999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49999999999999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49999999999999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49999999999999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49999999999999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49999999999999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49999999999999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49999999999999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49999999999999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49999999999999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49999999999999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49999999999999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49999999999999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49999999999999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49999999999999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49999999999999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49999999999999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49999999999999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49999999999999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49999999999999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49999999999999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49999999999999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49999999999999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49999999999999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49999999999999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49999999999999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49999999999999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49999999999999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49999999999999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49999999999999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49999999999999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49999999999999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49999999999999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49999999999999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49999999999999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49999999999999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49999999999999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49999999999999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49999999999999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49999999999999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49999999999999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49999999999999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49999999999999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49999999999999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49999999999999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49999999999999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49999999999999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49999999999999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49999999999999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49999999999999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49999999999999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49999999999999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49999999999999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49999999999999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49999999999999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49999999999999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49999999999999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49999999999999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49999999999999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49999999999999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49999999999999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49999999999999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49999999999999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49999999999999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49999999999999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49999999999999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49999999999999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49999999999999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49999999999999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49999999999999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49999999999999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49999999999999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49999999999999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49999999999999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49999999999999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49999999999999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49999999999999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49999999999999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49999999999999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49999999999999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49999999999999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49999999999999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49999999999999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49999999999999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49999999999999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49999999999999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49999999999999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49999999999999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49999999999999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49999999999999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49999999999999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49999999999999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49999999999999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49999999999999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49999999999999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49999999999999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49999999999999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49999999999999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49999999999999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49999999999999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49999999999999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49999999999999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49999999999999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49999999999999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49999999999999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49999999999999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49999999999999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49999999999999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49999999999999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49999999999999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49999999999999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49999999999999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49999999999999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49999999999999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49999999999999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49999999999999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49999999999999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49999999999999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49999999999999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49999999999999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49999999999999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49999999999999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49999999999999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49999999999999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49999999999999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49999999999999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49999999999999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49999999999999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49999999999999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49999999999999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49999999999999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49999999999999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49999999999999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49999999999999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49999999999999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49999999999999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49999999999999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49999999999999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49999999999999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49999999999999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49999999999999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49999999999999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49999999999999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49999999999999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49999999999999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49999999999999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49999999999999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49999999999999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49999999999999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49999999999999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49999999999999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49999999999999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49999999999999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49999999999999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49999999999999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49999999999999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49999999999999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49999999999999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49999999999999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49999999999999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49999999999999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49999999999999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49999999999999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49999999999999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49999999999999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49999999999999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49999999999999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49999999999999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49999999999999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49999999999999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49999999999999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49999999999999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49999999999999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49999999999999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49999999999999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49999999999999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49999999999999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49999999999999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49999999999999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49999999999999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49999999999999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49999999999999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49999999999999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49999999999999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49999999999999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49999999999999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49999999999999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49999999999999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49999999999999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49999999999999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49999999999999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49999999999999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49999999999999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49999999999999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49999999999999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49999999999999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49999999999999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49999999999999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49999999999999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49999999999999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49999999999999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49999999999999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49999999999999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49999999999999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49999999999999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49999999999999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49999999999999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49999999999999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49999999999999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49999999999999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49999999999999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49999999999999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49999999999999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49999999999999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49999999999999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49999999999999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49999999999999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49999999999999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49999999999999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49999999999999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49999999999999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49999999999999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49999999999999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49999999999999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49999999999999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49999999999999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49999999999999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49999999999999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49999999999999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49999999999999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49999999999999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49999999999999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49999999999999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49999999999999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49999999999999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49999999999999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49999999999999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49999999999999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49999999999999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49999999999999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49999999999999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49999999999999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49999999999999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49999999999999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49999999999999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49999999999999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49999999999999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49999999999999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49999999999999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49999999999999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49999999999999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49999999999999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49999999999999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49999999999999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49999999999999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49999999999999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49999999999999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49999999999999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49999999999999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49999999999999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49999999999999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49999999999999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49999999999999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49999999999999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49999999999999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49999999999999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49999999999999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49999999999999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49999999999999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49999999999999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49999999999999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49999999999999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49999999999999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49999999999999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49999999999999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49999999999999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49999999999999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49999999999999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49999999999999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49999999999999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49999999999999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49999999999999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49999999999999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49999999999999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49999999999999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49999999999999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49999999999999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49999999999999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49999999999999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49999999999999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49999999999999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49999999999999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49999999999999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49999999999999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49999999999999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49999999999999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49999999999999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49999999999999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49999999999999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49999999999999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49999999999999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49999999999999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49999999999999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49999999999999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49999999999999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49999999999999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49999999999999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49999999999999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49999999999999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49999999999999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49999999999999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49999999999999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49999999999999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49999999999999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49999999999999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49999999999999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49999999999999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49999999999999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49999999999999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49999999999999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49999999999999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49999999999999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49999999999999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49999999999999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49999999999999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49999999999999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49999999999999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49999999999999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49999999999999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49999999999999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49999999999999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49999999999999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49999999999999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49999999999999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49999999999999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49999999999999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49999999999999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49999999999999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49999999999999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49999999999999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49999999999999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49999999999999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49999999999999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49999999999999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49999999999999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49999999999999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49999999999999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49999999999999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49999999999999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49999999999999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49999999999999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49999999999999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49999999999999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49999999999999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49999999999999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49999999999999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49999999999999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49999999999999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49999999999999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49999999999999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49999999999999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49999999999999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49999999999999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49999999999999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49999999999999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49999999999999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49999999999999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49999999999999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49999999999999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49999999999999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49999999999999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49999999999999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49999999999999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49999999999999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49999999999999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49999999999999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49999999999999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49999999999999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49999999999999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49999999999999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49999999999999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49999999999999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49999999999999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49999999999999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49999999999999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49999999999999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49999999999999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49999999999999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49999999999999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49999999999999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49999999999999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49999999999999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49999999999999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49999999999999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49999999999999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49999999999999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49999999999999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49999999999999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49999999999999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49999999999999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49999999999999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49999999999999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49999999999999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49999999999999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49999999999999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49999999999999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49999999999999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49999999999999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49999999999999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49999999999999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49999999999999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49999999999999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49999999999999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49999999999999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49999999999999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49999999999999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49999999999999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49999999999999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49999999999999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49999999999999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49999999999999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49999999999999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49999999999999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49999999999999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49999999999999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49999999999999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49999999999999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49999999999999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49999999999999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49999999999999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49999999999999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49999999999999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49999999999999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49999999999999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49999999999999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49999999999999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49999999999999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49999999999999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49999999999999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49999999999999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49999999999999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49999999999999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49999999999999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49999999999999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49999999999999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49999999999999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49999999999999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49999999999999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49999999999999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49999999999999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49999999999999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49999999999999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49999999999999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49999999999999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49999999999999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49999999999999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49999999999999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49999999999999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49999999999999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49999999999999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49999999999999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49999999999999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49999999999999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49999999999999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49999999999999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49999999999999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49999999999999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49999999999999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49999999999999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49999999999999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49999999999999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49999999999999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49999999999999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49999999999999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49999999999999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49999999999999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49999999999999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49999999999999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49999999999999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49999999999999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49999999999999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49999999999999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49999999999999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49999999999999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49999999999999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49999999999999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49999999999999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49999999999999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49999999999999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49999999999999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49999999999999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49999999999999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49999999999999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49999999999999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49999999999999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49999999999999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49999999999999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49999999999999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49999999999999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49999999999999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49999999999999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49999999999999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49999999999999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49999999999999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49999999999999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49999999999999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49999999999999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49999999999999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49999999999999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49999999999999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49999999999999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49999999999999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49999999999999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49999999999999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49999999999999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49999999999999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49999999999999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49999999999999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49999999999999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49999999999999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49999999999999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49999999999999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49999999999999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49999999999999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49999999999999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49999999999999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49999999999999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49999999999999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49999999999999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49999999999999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49999999999999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49999999999999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49999999999999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49999999999999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49999999999999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49999999999999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49999999999999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49999999999999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49999999999999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49999999999999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49999999999999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49999999999999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49999999999999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49999999999999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49999999999999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49999999999999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49999999999999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49999999999999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49999999999999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49999999999999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49999999999999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49999999999999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49999999999999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49999999999999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49999999999999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49999999999999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49999999999999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49999999999999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49999999999999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49999999999999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49999999999999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49999999999999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49999999999999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49999999999999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49999999999999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49999999999999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49999999999999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49999999999999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49999999999999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49999999999999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49999999999999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49999999999999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49999999999999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49999999999999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49999999999999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49999999999999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49999999999999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49999999999999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49999999999999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49999999999999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49999999999999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49999999999999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49999999999999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49999999999999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49999999999999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49999999999999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49999999999999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49999999999999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49999999999999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49999999999999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49999999999999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49999999999999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49999999999999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49999999999999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49999999999999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49999999999999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49999999999999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49999999999999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49999999999999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49999999999999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49999999999999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49999999999999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49999999999999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49999999999999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49999999999999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49999999999999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49999999999999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49999999999999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49999999999999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49999999999999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49999999999999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49999999999999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49999999999999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49999999999999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49999999999999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49999999999999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49999999999999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49999999999999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49999999999999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49999999999999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49999999999999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49999999999999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49999999999999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49999999999999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49999999999999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49999999999999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49999999999999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49999999999999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49999999999999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49999999999999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49999999999999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49999999999999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49999999999999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49999999999999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49999999999999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49999999999999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49999999999999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49999999999999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49999999999999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49999999999999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49999999999999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49999999999999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49999999999999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49999999999999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49999999999999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49999999999999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49999999999999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49999999999999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49999999999999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49999999999999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49999999999999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49999999999999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49999999999999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49999999999999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49999999999999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49999999999999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49999999999999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49999999999999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49999999999999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49999999999999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49999999999999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49999999999999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49999999999999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49999999999999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49999999999999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49999999999999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49999999999999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49999999999999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49999999999999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49999999999999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49999999999999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49999999999999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49999999999999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49999999999999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49999999999999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49999999999999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49999999999999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49999999999999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49999999999999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49999999999999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49999999999999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49999999999999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49999999999999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49999999999999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49999999999999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49999999999999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49999999999999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49999999999999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49999999999999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49999999999999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49999999999999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49999999999999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49999999999999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49999999999999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49999999999999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49999999999999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49999999999999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49999999999999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49999999999999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49999999999999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49999999999999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49999999999999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49999999999999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49999999999999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49999999999999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49999999999999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49999999999999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49999999999999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49999999999999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49999999999999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49999999999999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49999999999999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49999999999999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49999999999999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49999999999999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49999999999999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49999999999999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49999999999999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49999999999999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49999999999999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49999999999999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49999999999999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49999999999999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49999999999999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49999999999999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49999999999999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49999999999999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49999999999999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49999999999999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49999999999999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49999999999999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49999999999999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49999999999999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49999999999999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49999999999999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49999999999999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49999999999999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49999999999999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49999999999999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49999999999999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49999999999999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49999999999999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49999999999999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49999999999999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49999999999999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49999999999999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49999999999999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49999999999999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49999999999999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49999999999999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49999999999999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49999999999999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49999999999999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49999999999999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49999999999999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49999999999999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49999999999999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49999999999999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49999999999999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49999999999999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49999999999999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49999999999999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49999999999999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49999999999999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49999999999999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49999999999999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49999999999999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49999999999999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49999999999999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49999999999999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49999999999999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49999999999999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49999999999999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49999999999999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49999999999999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49999999999999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49999999999999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49999999999999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49999999999999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49999999999999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49999999999999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49999999999999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49999999999999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49999999999999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49999999999999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49999999999999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49999999999999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49999999999999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49999999999999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49999999999999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49999999999999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49999999999999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49999999999999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49999999999999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49999999999999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49999999999999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49999999999999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49999999999999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49999999999999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49999999999999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49999999999999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49999999999999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49999999999999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49999999999999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49999999999999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49999999999999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49999999999999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49999999999999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49999999999999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49999999999999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49999999999999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49999999999999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49999999999999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49999999999999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49999999999999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49999999999999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49999999999999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49999999999999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49999999999999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49999999999999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49999999999999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49999999999999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49999999999999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49999999999999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49999999999999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49999999999999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49999999999999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49999999999999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49999999999999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49999999999999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49999999999999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49999999999999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49999999999999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49999999999999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49999999999999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49999999999999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49999999999999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49999999999999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49999999999999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49999999999999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49999999999999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49999999999999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49999999999999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49999999999999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49999999999999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49999999999999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49999999999999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49999999999999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49999999999999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49999999999999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49999999999999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49999999999999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49999999999999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49999999999999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49999999999999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49999999999999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49999999999999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49999999999999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49999999999999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49999999999999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49999999999999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49999999999999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49999999999999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49999999999999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49999999999999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49999999999999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49999999999999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49999999999999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49999999999999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49999999999999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49999999999999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49999999999999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49999999999999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49999999999999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49999999999999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49999999999999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49999999999999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49999999999999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49999999999999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49999999999999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49999999999999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49999999999999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49999999999999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49999999999999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49999999999999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49999999999999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49999999999999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49999999999999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49999999999999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49999999999999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49999999999999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49999999999999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49999999999999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49999999999999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49999999999999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49999999999999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49999999999999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49999999999999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49999999999999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49999999999999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49999999999999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49999999999999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49999999999999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49999999999999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49999999999999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49999999999999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49999999999999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49999999999999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49999999999999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49999999999999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49999999999999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49999999999999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49999999999999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49999999999999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49999999999999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49999999999999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49999999999999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49999999999999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49999999999999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49999999999999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49999999999999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49999999999999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49999999999999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49999999999999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49999999999999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49999999999999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49999999999999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49999999999999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49999999999999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49999999999999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49999999999999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49999999999999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49999999999999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49999999999999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49999999999999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49999999999999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49999999999999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49999999999999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49999999999999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49999999999999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49999999999999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49999999999999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49999999999999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49999999999999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49999999999999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49999999999999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49999999999999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49999999999999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49999999999999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49999999999999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49999999999999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49999999999999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49999999999999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49999999999999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49999999999999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49999999999999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49999999999999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49999999999999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49999999999999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49999999999999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49999999999999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49999999999999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49999999999999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49999999999999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49999999999999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49999999999999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49999999999999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49999999999999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49999999999999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49999999999999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49999999999999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49999999999999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49999999999999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49999999999999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49999999999999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49999999999999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49999999999999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49999999999999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49999999999999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49999999999999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49999999999999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49999999999999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49999999999999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49999999999999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49999999999999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49999999999999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49999999999999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49999999999999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49999999999999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49999999999999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49999999999999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49999999999999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49999999999999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49999999999999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49999999999999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49999999999999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49999999999999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49999999999999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49999999999999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49999999999999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49999999999999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49999999999999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49999999999999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49999999999999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49999999999999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49999999999999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49999999999999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49999999999999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49999999999999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49999999999999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49999999999999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49999999999999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49999999999999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49999999999999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49999999999999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49999999999999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49999999999999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49999999999999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49999999999999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49999999999999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49999999999999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49999999999999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49999999999999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49999999999999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49999999999999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49999999999999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49999999999999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49999999999999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49999999999999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49999999999999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49999999999999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49999999999999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49999999999999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49999999999999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49999999999999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49999999999999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49999999999999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49999999999999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49999999999999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49999999999999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49999999999999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49999999999999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49999999999999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49999999999999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49999999999999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49999999999999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49999999999999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49999999999999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49999999999999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49999999999999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49999999999999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49999999999999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49999999999999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49999999999999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49999999999999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49999999999999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49999999999999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49999999999999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49999999999999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49999999999999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49999999999999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49999999999999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49999999999999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49999999999999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49999999999999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49999999999999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49999999999999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49999999999999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49999999999999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49999999999999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49999999999999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49999999999999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49999999999999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49999999999999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49999999999999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49999999999999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49999999999999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49999999999999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49999999999999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49999999999999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49999999999999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49999999999999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49999999999999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49999999999999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49999999999999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49999999999999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49999999999999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49999999999999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49999999999999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49999999999999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49999999999999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49999999999999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49999999999999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49999999999999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49999999999999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49999999999999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49999999999999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49999999999999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49999999999999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49999999999999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49999999999999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49999999999999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49999999999999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49999999999999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49999999999999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49999999999999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49999999999999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49999999999999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49999999999999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49999999999999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49999999999999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49999999999999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49999999999999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49999999999999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49999999999999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49999999999999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49999999999999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49999999999999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49999999999999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49999999999999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49999999999999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49999999999999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49999999999999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49999999999999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49999999999999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49999999999999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49999999999999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49999999999999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49999999999999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49999999999999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49999999999999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49999999999999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49999999999999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49999999999999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49999999999999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49999999999999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49999999999999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49999999999999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49999999999999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49999999999999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49999999999999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49999999999999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49999999999999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49999999999999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49999999999999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49999999999999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49999999999999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49999999999999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49999999999999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49999999999999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49999999999999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49999999999999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49999999999999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49999999999999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49999999999999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49999999999999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49999999999999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49999999999999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49999999999999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49999999999999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49999999999999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49999999999999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49999999999999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49999999999999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49999999999999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49999999999999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49999999999999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49999999999999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49999999999999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49999999999999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49999999999999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49999999999999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49999999999999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49999999999999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49999999999999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49999999999999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49999999999999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49999999999999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49999999999999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49999999999999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49999999999999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49999999999999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49999999999999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49999999999999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49999999999999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49999999999999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49999999999999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49999999999999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49999999999999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49999999999999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49999999999999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49999999999999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49999999999999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49999999999999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49999999999999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49999999999999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49999999999999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49999999999999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49999999999999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49999999999999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49999999999999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49999999999999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49999999999999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49999999999999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49999999999999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49999999999999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49999999999999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49999999999999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49999999999999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49999999999999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49999999999999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49999999999999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49999999999999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49999999999999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49999999999999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49999999999999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49999999999999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49999999999999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49999999999999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49999999999999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49999999999999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49999999999999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49999999999999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49999999999999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49999999999999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49999999999999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49999999999999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49999999999999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49999999999999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49999999999999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49999999999999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49999999999999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49999999999999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49999999999999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49999999999999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49999999999999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49999999999999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49999999999999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49999999999999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49999999999999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49999999999999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49999999999999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49999999999999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49999999999999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49999999999999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49999999999999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49999999999999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49999999999999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49999999999999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49999999999999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49999999999999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49999999999999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49999999999999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49999999999999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49999999999999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49999999999999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49999999999999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49999999999999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49999999999999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49999999999999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49999999999999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49999999999999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49999999999999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49999999999999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49999999999999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49999999999999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49999999999999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49999999999999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49999999999999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49999999999999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49999999999999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49999999999999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49999999999999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49999999999999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49999999999999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49999999999999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49999999999999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49999999999999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49999999999999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49999999999999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49999999999999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49999999999999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49999999999999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49999999999999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49999999999999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49999999999999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49999999999999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49999999999999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49999999999999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49999999999999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49999999999999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49999999999999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49999999999999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49999999999999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49999999999999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49999999999999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49999999999999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49999999999999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49999999999999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49999999999999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49999999999999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49999999999999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49999999999999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49999999999999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49999999999999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49999999999999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49999999999999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49999999999999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49999999999999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49999999999999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49999999999999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49999999999999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49999999999999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49999999999999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49999999999999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49999999999999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49999999999999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49999999999999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49999999999999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49999999999999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49999999999999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49999999999999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49999999999999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49999999999999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49999999999999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49999999999999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49999999999999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49999999999999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49999999999999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49999999999999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49999999999999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49999999999999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49999999999999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49999999999999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49999999999999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49999999999999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49999999999999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49999999999999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49999999999999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49999999999999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49999999999999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49999999999999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49999999999999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49999999999999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49999999999999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49999999999999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49999999999999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49999999999999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49999999999999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49999999999999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49999999999999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49999999999999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49999999999999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49999999999999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49999999999999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49999999999999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49999999999999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49999999999999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49999999999999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49999999999999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49999999999999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49999999999999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49999999999999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49999999999999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49999999999999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49999999999999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49999999999999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49999999999999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49999999999999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Programme</vt:lpstr>
      <vt:lpstr>Weekly totals</vt:lpstr>
      <vt:lpstr>Daily totals</vt:lpstr>
      <vt:lpstr>Details 03 Mar 2025</vt:lpstr>
      <vt:lpstr>Details 04 Mar 2025</vt:lpstr>
      <vt:lpstr>Details 05 Mar 2025</vt:lpstr>
      <vt:lpstr>Details 06 Mar 2025</vt:lpstr>
      <vt:lpstr>Details 07 Mar 2025</vt:lpstr>
      <vt:lpstr>'Details 04 Mar 2025'!JR_PAGE_ANCHOR_0_1</vt:lpstr>
      <vt:lpstr>'Details 05 Mar 2025'!JR_PAGE_ANCHOR_0_1</vt:lpstr>
      <vt:lpstr>'Details 06 Mar 2025'!JR_PAGE_ANCHOR_0_1</vt:lpstr>
      <vt:lpstr>'Details 07 Mar 2025'!JR_PAGE_ANCHOR_0_1</vt:lpstr>
      <vt:lpstr>JR_PAGE_ANCHOR_0_1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ROUSSOTTE Laurine</cp:lastModifiedBy>
  <cp:lastPrinted>2024-10-25T14:31:09Z</cp:lastPrinted>
  <dcterms:created xsi:type="dcterms:W3CDTF">2022-03-16T09:35:15Z</dcterms:created>
  <dcterms:modified xsi:type="dcterms:W3CDTF">2025-03-10T09:01:07Z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</Properties>
</file>