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F:\GLFI-CMK-CBK\Corporate Broking\CLIENTS\Commerzbank\2026\Weekly\"/>
    </mc:Choice>
  </mc:AlternateContent>
  <xr:revisionPtr revIDLastSave="0" documentId="13_ncr:1_{4AC35678-042D-487F-951A-7680D395E0B5}" xr6:coauthVersionLast="47" xr6:coauthVersionMax="47" xr10:uidLastSave="{00000000-0000-0000-0000-000000000000}"/>
  <bookViews>
    <workbookView xWindow="2355" yWindow="1575" windowWidth="33210" windowHeight="18465" tabRatio="796" xr2:uid="{00000000-000D-0000-FFFF-FFFF00000000}"/>
  </bookViews>
  <sheets>
    <sheet name="Weekly totals" sheetId="2" r:id="rId1"/>
    <sheet name="Daily totals" sheetId="3" r:id="rId2"/>
    <sheet name="Details 09 Mar 2026" sheetId="4" r:id="rId3"/>
  </sheets>
  <definedNames>
    <definedName name="__FDS_HYPERLINK_TOGGLE_STATE__" hidden="1">"ON"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"05/31/2023 13:52:08"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shares">'Weekly totals'!$H$2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3" l="1"/>
  <c r="B13" i="3"/>
  <c r="E5" i="2" l="1"/>
  <c r="B9" i="4"/>
  <c r="C9" i="4" s="1"/>
  <c r="C5" i="2"/>
  <c r="B1" i="4" l="1"/>
  <c r="C13" i="3" l="1"/>
  <c r="D13" i="3"/>
  <c r="F21" i="2"/>
  <c r="D21" i="2"/>
  <c r="B5" i="3" l="1"/>
  <c r="D5" i="3" l="1"/>
  <c r="E21" i="2" l="1"/>
  <c r="G21" i="2"/>
</calcChain>
</file>

<file path=xl/sharedStrings.xml><?xml version="1.0" encoding="utf-8"?>
<sst xmlns="http://schemas.openxmlformats.org/spreadsheetml/2006/main" count="50" uniqueCount="29">
  <si>
    <t>Commerzbank AG</t>
  </si>
  <si>
    <t>ISIN: DE000CBK1001</t>
  </si>
  <si>
    <t>Date</t>
  </si>
  <si>
    <t>Numbers of shares acquired</t>
  </si>
  <si>
    <t>Average price 
(in EUR)</t>
  </si>
  <si>
    <t>Purchased volume
(in EUR)</t>
  </si>
  <si>
    <t>Total</t>
  </si>
  <si>
    <t>Period:</t>
  </si>
  <si>
    <t>-</t>
  </si>
  <si>
    <t xml:space="preserve"> </t>
  </si>
  <si>
    <t>to</t>
  </si>
  <si>
    <t>Details</t>
  </si>
  <si>
    <t>Date:</t>
  </si>
  <si>
    <t>Daily Summary:</t>
  </si>
  <si>
    <t>Day of the transaction</t>
  </si>
  <si>
    <t>Total number of shares purchased</t>
  </si>
  <si>
    <t>Daily weighted average purchase price of the shares</t>
  </si>
  <si>
    <t>Currency</t>
  </si>
  <si>
    <t>System</t>
  </si>
  <si>
    <t>EUR</t>
  </si>
  <si>
    <t>XETA</t>
  </si>
  <si>
    <t>CEUX</t>
  </si>
  <si>
    <r>
      <t xml:space="preserve">Percentage of share capital </t>
    </r>
    <r>
      <rPr>
        <b/>
        <vertAlign val="superscript"/>
        <sz val="10"/>
        <color theme="0"/>
        <rFont val="Arial"/>
        <family val="2"/>
        <scheme val="minor"/>
      </rPr>
      <t>(1)</t>
    </r>
  </si>
  <si>
    <t>details</t>
  </si>
  <si>
    <t>total</t>
  </si>
  <si>
    <t>AQEU</t>
  </si>
  <si>
    <t>TQEX</t>
  </si>
  <si>
    <t>(1) For the Share Buyback 2026/I, the quota “Percentage of share capital” is calculated on the basis of the shares issued as of 31 December 2025 (1,127,496,195 shares).</t>
  </si>
  <si>
    <t>Share Buyback 2026/I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</si>
</sst>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-* #,##0.00_-;\-* #,##0.00_-;_-* &quot;-&quot;??_-;_-@_-"/>
    <numFmt numFmtId="165" formatCode="dd\/mm\/yyyy"/>
    <numFmt numFmtId="166" formatCode="_-* #,##0_-;\-* #,##0_-;_-* &quot;-&quot;??_-;_-@_-"/>
    <numFmt numFmtId="167" formatCode="0.0000"/>
    <numFmt numFmtId="168" formatCode="_-* #,##0\ _€_-;\-* #,##0\ _€_-;_-* &quot;-&quot;??\ _€_-;_-@_-"/>
    <numFmt numFmtId="169" formatCode="_-* #,##0.00\ _€_-;\-* #,##0.00\ _€_-;_-* &quot;-&quot;??\ _€_-;_-@_-"/>
    <numFmt numFmtId="170" formatCode="#,##0.0000"/>
  </numFmts>
  <fonts count="19">
    <font>
      <sz val="10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b/>
      <sz val="10"/>
      <color theme="0"/>
      <name val="Arial"/>
      <family val="2"/>
      <scheme val="minor"/>
    </font>
    <font>
      <b/>
      <vertAlign val="superscript"/>
      <sz val="10"/>
      <color theme="0"/>
      <name val="Arial"/>
      <family val="2"/>
      <scheme val="minor"/>
    </font>
    <font>
      <b/>
      <sz val="10"/>
      <color rgb="FF000000"/>
      <name val="Arial"/>
      <family val="2"/>
    </font>
    <font>
      <u/>
      <sz val="10"/>
      <color theme="10"/>
      <name val="Arial"/>
      <family val="2"/>
      <scheme val="minor"/>
    </font>
    <font>
      <b/>
      <sz val="10"/>
      <color rgb="FF000000"/>
      <name val="SansSerif"/>
      <family val="2"/>
    </font>
    <font>
      <sz val="10"/>
      <color rgb="FF000000"/>
      <name val="SansSerif"/>
      <family val="2"/>
    </font>
    <font>
      <b/>
      <sz val="10"/>
      <color rgb="FF000000"/>
      <name val="SansSerif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/>
      <right/>
      <top style="thin">
        <color theme="3"/>
      </top>
      <bottom/>
      <diagonal/>
    </border>
    <border>
      <left/>
      <right/>
      <top style="thin">
        <color auto="1"/>
      </top>
      <bottom style="double">
        <color theme="4"/>
      </bottom>
      <diagonal/>
    </border>
    <border>
      <left/>
      <right/>
      <top style="thin">
        <color auto="1"/>
      </top>
      <bottom style="double">
        <color theme="1"/>
      </bottom>
      <diagonal/>
    </border>
    <border>
      <left/>
      <right/>
      <top/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theme="3"/>
      </top>
      <bottom/>
      <diagonal/>
    </border>
    <border>
      <left/>
      <right/>
      <top style="hair">
        <color theme="3"/>
      </top>
      <bottom style="thin">
        <color auto="1"/>
      </bottom>
      <diagonal/>
    </border>
  </borders>
  <cellStyleXfs count="27">
    <xf numFmtId="0" fontId="0" fillId="0" borderId="0">
      <alignment vertical="center"/>
    </xf>
    <xf numFmtId="164" fontId="3" fillId="0" borderId="0"/>
    <xf numFmtId="0" fontId="4" fillId="0" borderId="0"/>
    <xf numFmtId="0" fontId="7" fillId="0" borderId="0"/>
    <xf numFmtId="0" fontId="10" fillId="0" borderId="0"/>
    <xf numFmtId="9" fontId="3" fillId="0" borderId="0"/>
    <xf numFmtId="0" fontId="8" fillId="0" borderId="0"/>
    <xf numFmtId="169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 applyNumberForma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5" fillId="0" borderId="0" xfId="0" applyFont="1" applyAlignment="1"/>
    <xf numFmtId="0" fontId="0" fillId="0" borderId="0" xfId="0" applyAlignment="1"/>
    <xf numFmtId="165" fontId="0" fillId="0" borderId="0" xfId="0" applyNumberFormat="1">
      <alignment vertical="center"/>
    </xf>
    <xf numFmtId="0" fontId="0" fillId="0" borderId="0" xfId="0" quotePrefix="1" applyAlignment="1">
      <alignment horizontal="center" vertical="center"/>
    </xf>
    <xf numFmtId="164" fontId="0" fillId="0" borderId="0" xfId="1" applyFont="1" applyAlignment="1">
      <alignment vertical="center"/>
    </xf>
    <xf numFmtId="0" fontId="11" fillId="2" borderId="0" xfId="0" applyFont="1" applyFill="1">
      <alignment vertical="center"/>
    </xf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left" vertical="center" wrapText="1"/>
    </xf>
    <xf numFmtId="0" fontId="11" fillId="4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3" borderId="2" xfId="0" applyFont="1" applyFill="1" applyBorder="1">
      <alignment vertical="center"/>
    </xf>
    <xf numFmtId="166" fontId="6" fillId="3" borderId="3" xfId="0" applyNumberFormat="1" applyFont="1" applyFill="1" applyBorder="1" applyAlignment="1">
      <alignment horizontal="right" vertical="center"/>
    </xf>
    <xf numFmtId="167" fontId="6" fillId="3" borderId="3" xfId="0" applyNumberFormat="1" applyFont="1" applyFill="1" applyBorder="1">
      <alignment vertical="center"/>
    </xf>
    <xf numFmtId="10" fontId="6" fillId="3" borderId="3" xfId="0" applyNumberFormat="1" applyFont="1" applyFill="1" applyBorder="1">
      <alignment vertical="center"/>
    </xf>
    <xf numFmtId="166" fontId="6" fillId="3" borderId="3" xfId="0" applyNumberFormat="1" applyFont="1" applyFill="1" applyBorder="1">
      <alignment vertical="center"/>
    </xf>
    <xf numFmtId="166" fontId="2" fillId="3" borderId="2" xfId="0" applyNumberFormat="1" applyFont="1" applyFill="1" applyBorder="1">
      <alignment vertical="center"/>
    </xf>
    <xf numFmtId="167" fontId="2" fillId="3" borderId="2" xfId="0" applyNumberFormat="1" applyFont="1" applyFill="1" applyBorder="1">
      <alignment vertical="center"/>
    </xf>
    <xf numFmtId="168" fontId="2" fillId="3" borderId="2" xfId="0" applyNumberFormat="1" applyFont="1" applyFill="1" applyBorder="1">
      <alignment vertical="center"/>
    </xf>
    <xf numFmtId="10" fontId="2" fillId="3" borderId="2" xfId="5" applyNumberFormat="1" applyFont="1" applyFill="1" applyBorder="1" applyAlignment="1">
      <alignment vertical="center"/>
    </xf>
    <xf numFmtId="0" fontId="7" fillId="0" borderId="0" xfId="3"/>
    <xf numFmtId="0" fontId="7" fillId="0" borderId="0" xfId="3" applyAlignment="1">
      <alignment horizontal="left" vertical="center" wrapText="1"/>
    </xf>
    <xf numFmtId="0" fontId="1" fillId="0" borderId="0" xfId="25"/>
    <xf numFmtId="0" fontId="0" fillId="0" borderId="0" xfId="0" applyAlignment="1">
      <alignment vertical="center" wrapText="1"/>
    </xf>
    <xf numFmtId="0" fontId="13" fillId="5" borderId="0" xfId="25" applyFont="1" applyFill="1" applyAlignment="1">
      <alignment horizontal="left" wrapText="1"/>
    </xf>
    <xf numFmtId="14" fontId="15" fillId="5" borderId="0" xfId="25" applyNumberFormat="1" applyFont="1" applyFill="1" applyAlignment="1">
      <alignment horizontal="left" wrapText="1"/>
    </xf>
    <xf numFmtId="0" fontId="9" fillId="0" borderId="0" xfId="25" applyFont="1"/>
    <xf numFmtId="0" fontId="16" fillId="5" borderId="0" xfId="25" applyFont="1" applyFill="1" applyAlignment="1">
      <alignment horizontal="left" wrapText="1"/>
    </xf>
    <xf numFmtId="3" fontId="16" fillId="5" borderId="0" xfId="25" applyNumberFormat="1" applyFont="1" applyFill="1" applyAlignment="1">
      <alignment horizontal="center" wrapText="1"/>
    </xf>
    <xf numFmtId="167" fontId="16" fillId="5" borderId="0" xfId="25" applyNumberFormat="1" applyFont="1" applyFill="1" applyAlignment="1">
      <alignment horizontal="center" wrapText="1"/>
    </xf>
    <xf numFmtId="0" fontId="11" fillId="2" borderId="1" xfId="0" applyFont="1" applyFill="1" applyBorder="1" applyAlignment="1">
      <alignment vertical="center" wrapText="1"/>
    </xf>
    <xf numFmtId="3" fontId="17" fillId="5" borderId="6" xfId="25" applyNumberFormat="1" applyFont="1" applyFill="1" applyBorder="1" applyAlignment="1">
      <alignment horizontal="center" wrapText="1"/>
    </xf>
    <xf numFmtId="170" fontId="17" fillId="5" borderId="6" xfId="25" applyNumberFormat="1" applyFont="1" applyFill="1" applyBorder="1" applyAlignment="1">
      <alignment horizontal="center" wrapText="1"/>
    </xf>
    <xf numFmtId="165" fontId="9" fillId="3" borderId="4" xfId="0" applyNumberFormat="1" applyFont="1" applyFill="1" applyBorder="1" applyAlignment="1">
      <alignment horizontal="left" vertical="center"/>
    </xf>
    <xf numFmtId="0" fontId="14" fillId="0" borderId="4" xfId="26" applyBorder="1">
      <alignment vertical="center"/>
    </xf>
    <xf numFmtId="165" fontId="9" fillId="3" borderId="5" xfId="0" applyNumberFormat="1" applyFont="1" applyFill="1" applyBorder="1" applyAlignment="1">
      <alignment horizontal="left" vertical="center"/>
    </xf>
    <xf numFmtId="0" fontId="14" fillId="0" borderId="5" xfId="26" applyBorder="1">
      <alignment vertical="center"/>
    </xf>
    <xf numFmtId="165" fontId="9" fillId="0" borderId="5" xfId="0" applyNumberFormat="1" applyFont="1" applyBorder="1" applyAlignment="1">
      <alignment horizontal="left" vertical="center"/>
    </xf>
    <xf numFmtId="166" fontId="18" fillId="3" borderId="4" xfId="1" applyNumberFormat="1" applyFont="1" applyFill="1" applyBorder="1" applyAlignment="1">
      <alignment horizontal="right" vertical="center"/>
    </xf>
    <xf numFmtId="167" fontId="18" fillId="3" borderId="4" xfId="0" applyNumberFormat="1" applyFont="1" applyFill="1" applyBorder="1">
      <alignment vertical="center"/>
    </xf>
    <xf numFmtId="10" fontId="18" fillId="3" borderId="4" xfId="0" applyNumberFormat="1" applyFont="1" applyFill="1" applyBorder="1">
      <alignment vertical="center"/>
    </xf>
    <xf numFmtId="166" fontId="18" fillId="3" borderId="4" xfId="1" applyNumberFormat="1" applyFont="1" applyFill="1" applyBorder="1" applyAlignment="1">
      <alignment vertical="center"/>
    </xf>
    <xf numFmtId="165" fontId="18" fillId="3" borderId="4" xfId="0" applyNumberFormat="1" applyFont="1" applyFill="1" applyBorder="1" applyAlignment="1">
      <alignment horizontal="left" vertical="center"/>
    </xf>
    <xf numFmtId="165" fontId="18" fillId="3" borderId="5" xfId="0" applyNumberFormat="1" applyFont="1" applyFill="1" applyBorder="1" applyAlignment="1">
      <alignment horizontal="left" vertical="center"/>
    </xf>
    <xf numFmtId="166" fontId="18" fillId="3" borderId="5" xfId="0" applyNumberFormat="1" applyFont="1" applyFill="1" applyBorder="1" applyAlignment="1">
      <alignment horizontal="right" vertical="center"/>
    </xf>
    <xf numFmtId="167" fontId="18" fillId="3" borderId="5" xfId="0" applyNumberFormat="1" applyFont="1" applyFill="1" applyBorder="1">
      <alignment vertical="center"/>
    </xf>
    <xf numFmtId="10" fontId="18" fillId="3" borderId="5" xfId="0" applyNumberFormat="1" applyFont="1" applyFill="1" applyBorder="1">
      <alignment vertical="center"/>
    </xf>
    <xf numFmtId="166" fontId="18" fillId="3" borderId="5" xfId="0" applyNumberFormat="1" applyFont="1" applyFill="1" applyBorder="1">
      <alignment vertical="center"/>
    </xf>
    <xf numFmtId="14" fontId="10" fillId="5" borderId="4" xfId="25" applyNumberFormat="1" applyFont="1" applyFill="1" applyBorder="1" applyAlignment="1">
      <alignment horizontal="center" vertical="center" wrapText="1"/>
    </xf>
    <xf numFmtId="3" fontId="10" fillId="5" borderId="4" xfId="25" applyNumberFormat="1" applyFont="1" applyFill="1" applyBorder="1" applyAlignment="1">
      <alignment horizontal="center" vertical="center" wrapText="1"/>
    </xf>
    <xf numFmtId="170" fontId="10" fillId="5" borderId="4" xfId="25" applyNumberFormat="1" applyFont="1" applyFill="1" applyBorder="1" applyAlignment="1">
      <alignment horizontal="center" vertical="center" wrapText="1"/>
    </xf>
    <xf numFmtId="0" fontId="10" fillId="5" borderId="4" xfId="25" applyFont="1" applyFill="1" applyBorder="1" applyAlignment="1">
      <alignment horizontal="center" vertical="center" wrapText="1"/>
    </xf>
    <xf numFmtId="14" fontId="10" fillId="5" borderId="5" xfId="25" applyNumberFormat="1" applyFont="1" applyFill="1" applyBorder="1" applyAlignment="1">
      <alignment horizontal="center" vertical="center" wrapText="1"/>
    </xf>
    <xf numFmtId="3" fontId="10" fillId="5" borderId="5" xfId="25" applyNumberFormat="1" applyFont="1" applyFill="1" applyBorder="1" applyAlignment="1">
      <alignment horizontal="center" vertical="center" wrapText="1"/>
    </xf>
    <xf numFmtId="170" fontId="10" fillId="5" borderId="5" xfId="25" applyNumberFormat="1" applyFont="1" applyFill="1" applyBorder="1" applyAlignment="1">
      <alignment horizontal="center" vertical="center" wrapText="1"/>
    </xf>
    <xf numFmtId="0" fontId="10" fillId="5" borderId="5" xfId="25" applyFont="1" applyFill="1" applyBorder="1" applyAlignment="1">
      <alignment horizontal="center" vertical="center" wrapText="1"/>
    </xf>
    <xf numFmtId="165" fontId="18" fillId="3" borderId="8" xfId="0" applyNumberFormat="1" applyFont="1" applyFill="1" applyBorder="1" applyAlignment="1">
      <alignment horizontal="left" vertical="center"/>
    </xf>
    <xf numFmtId="166" fontId="18" fillId="3" borderId="8" xfId="0" applyNumberFormat="1" applyFont="1" applyFill="1" applyBorder="1" applyAlignment="1">
      <alignment horizontal="right" vertical="center"/>
    </xf>
    <xf numFmtId="167" fontId="18" fillId="3" borderId="8" xfId="0" applyNumberFormat="1" applyFont="1" applyFill="1" applyBorder="1">
      <alignment vertical="center"/>
    </xf>
    <xf numFmtId="10" fontId="18" fillId="3" borderId="8" xfId="0" applyNumberFormat="1" applyFont="1" applyFill="1" applyBorder="1">
      <alignment vertical="center"/>
    </xf>
    <xf numFmtId="166" fontId="18" fillId="3" borderId="8" xfId="0" applyNumberFormat="1" applyFont="1" applyFill="1" applyBorder="1">
      <alignment vertical="center"/>
    </xf>
    <xf numFmtId="14" fontId="10" fillId="5" borderId="7" xfId="25" applyNumberFormat="1" applyFont="1" applyFill="1" applyBorder="1" applyAlignment="1">
      <alignment horizontal="center" vertical="center" wrapText="1"/>
    </xf>
    <xf numFmtId="3" fontId="10" fillId="5" borderId="7" xfId="25" applyNumberFormat="1" applyFont="1" applyFill="1" applyBorder="1" applyAlignment="1">
      <alignment horizontal="center" vertical="center" wrapText="1"/>
    </xf>
    <xf numFmtId="170" fontId="10" fillId="5" borderId="7" xfId="25" applyNumberFormat="1" applyFont="1" applyFill="1" applyBorder="1" applyAlignment="1">
      <alignment horizontal="center" vertical="center" wrapText="1"/>
    </xf>
    <xf numFmtId="165" fontId="9" fillId="3" borderId="7" xfId="0" applyNumberFormat="1" applyFont="1" applyFill="1" applyBorder="1" applyAlignment="1">
      <alignment horizontal="left" vertical="center"/>
    </xf>
    <xf numFmtId="166" fontId="9" fillId="3" borderId="7" xfId="1" applyNumberFormat="1" applyFont="1" applyFill="1" applyBorder="1" applyAlignment="1">
      <alignment horizontal="right" vertical="center"/>
    </xf>
    <xf numFmtId="167" fontId="9" fillId="3" borderId="7" xfId="0" applyNumberFormat="1" applyFont="1" applyFill="1" applyBorder="1">
      <alignment vertical="center"/>
    </xf>
    <xf numFmtId="10" fontId="9" fillId="3" borderId="7" xfId="0" applyNumberFormat="1" applyFont="1" applyFill="1" applyBorder="1">
      <alignment vertical="center"/>
    </xf>
    <xf numFmtId="166" fontId="9" fillId="3" borderId="7" xfId="1" applyNumberFormat="1" applyFont="1" applyFill="1" applyBorder="1" applyAlignment="1">
      <alignment vertical="center"/>
    </xf>
    <xf numFmtId="166" fontId="2" fillId="3" borderId="2" xfId="0" applyNumberFormat="1" applyFont="1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/>
    <xf numFmtId="0" fontId="0" fillId="0" borderId="0" xfId="0" applyAlignment="1">
      <alignment horizontal="left" vertical="center" wrapText="1"/>
    </xf>
  </cellXfs>
  <cellStyles count="27">
    <cellStyle name="Comma" xfId="1" builtinId="3"/>
    <cellStyle name="Hyperlink" xfId="26" builtinId="8"/>
    <cellStyle name="Komma 2" xfId="7" xr:uid="{00000000-0005-0000-0000-00000D000000}"/>
    <cellStyle name="Komma 3" xfId="15" xr:uid="{00000000-0005-0000-0000-000015000000}"/>
    <cellStyle name="Normal" xfId="0" builtinId="0"/>
    <cellStyle name="Normal 10" xfId="4" xr:uid="{00000000-0005-0000-0000-00000A000000}"/>
    <cellStyle name="Normal 10 2" xfId="8" xr:uid="{00000000-0005-0000-0000-00000E000000}"/>
    <cellStyle name="Normal 10 2 2" xfId="16" xr:uid="{00000000-0005-0000-0000-000016000000}"/>
    <cellStyle name="Normal 11" xfId="20" xr:uid="{00000000-0005-0000-0000-00001A000000}"/>
    <cellStyle name="Normal 12" xfId="21" xr:uid="{00000000-0005-0000-0000-00001B000000}"/>
    <cellStyle name="Normal 13" xfId="22" xr:uid="{00000000-0005-0000-0000-00001C000000}"/>
    <cellStyle name="Normal 13 2" xfId="24" xr:uid="{00000000-0005-0000-0000-00001E000000}"/>
    <cellStyle name="Normal 14" xfId="23" xr:uid="{00000000-0005-0000-0000-00001D000000}"/>
    <cellStyle name="Normal 15" xfId="25" xr:uid="{938D93D1-8CB7-4ECA-9060-86D7B94F61C9}"/>
    <cellStyle name="Normal 2" xfId="3" xr:uid="{00000000-0005-0000-0000-000009000000}"/>
    <cellStyle name="Normal 3" xfId="9" xr:uid="{00000000-0005-0000-0000-00000F000000}"/>
    <cellStyle name="Normal 3 2" xfId="2" xr:uid="{00000000-0005-0000-0000-000008000000}"/>
    <cellStyle name="Normal 4" xfId="10" xr:uid="{00000000-0005-0000-0000-000010000000}"/>
    <cellStyle name="Normal 5" xfId="11" xr:uid="{00000000-0005-0000-0000-000011000000}"/>
    <cellStyle name="Normal 5 2" xfId="12" xr:uid="{00000000-0005-0000-0000-000012000000}"/>
    <cellStyle name="Normal 6" xfId="13" xr:uid="{00000000-0005-0000-0000-000013000000}"/>
    <cellStyle name="Normal 6 2" xfId="14" xr:uid="{00000000-0005-0000-0000-000014000000}"/>
    <cellStyle name="Normal 7" xfId="17" xr:uid="{00000000-0005-0000-0000-000017000000}"/>
    <cellStyle name="Normal 8" xfId="18" xr:uid="{00000000-0005-0000-0000-000018000000}"/>
    <cellStyle name="Normal 9" xfId="19" xr:uid="{00000000-0005-0000-0000-000019000000}"/>
    <cellStyle name="Percent" xfId="5" builtinId="5"/>
    <cellStyle name="Standard 2" xfId="6" xr:uid="{00000000-0005-0000-0000-00000C000000}"/>
  </cellStyles>
  <dxfs count="28">
    <dxf>
      <fill>
        <patternFill>
          <fgColor indexed="64"/>
          <bgColor indexed="65"/>
        </patternFill>
      </fill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67" formatCode="0.0000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border outline="0">
        <top style="thin">
          <color theme="3"/>
        </top>
      </border>
    </dxf>
    <dxf>
      <border outline="0">
        <bottom style="thin">
          <color auto="1"/>
        </bottom>
      </border>
    </dxf>
    <dxf>
      <border outline="0">
        <bottom style="thin">
          <color theme="3"/>
        </bottom>
      </border>
    </dxf>
    <dxf>
      <font>
        <b/>
        <strike val="0"/>
        <condense val="0"/>
        <extend val="0"/>
        <outline val="0"/>
        <shadow val="0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wrapText="1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7" formatCode="0.0000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righ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b/>
        <strike val="0"/>
        <condense val="0"/>
        <extend val="0"/>
        <outline val="0"/>
        <shadow val="0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wrapText="1"/>
    </dxf>
    <dxf>
      <border>
        <top style="thin">
          <color theme="3"/>
        </top>
        <bottom style="thin">
          <color theme="3"/>
        </bottom>
        <horizontal style="thin">
          <color theme="3"/>
        </horizontal>
      </border>
    </dxf>
    <dxf>
      <fill>
        <patternFill>
          <bgColor rgb="FF002E3C"/>
        </patternFill>
      </fill>
    </dxf>
    <dxf>
      <border>
        <left/>
        <right/>
        <top/>
        <bottom/>
        <vertical/>
        <horizontal/>
      </border>
    </dxf>
    <dxf>
      <font>
        <color theme="0"/>
      </font>
      <fill>
        <patternFill>
          <bgColor rgb="FF002E3C"/>
        </patternFill>
      </fill>
    </dxf>
    <dxf>
      <border>
        <left/>
        <right/>
        <top/>
        <bottom/>
        <vertical/>
        <horizontal/>
      </border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</font>
      <fill>
        <patternFill>
          <bgColor theme="5"/>
        </patternFill>
      </fill>
      <border>
        <bottom/>
      </border>
    </dxf>
    <dxf>
      <font>
        <b/>
      </font>
      <fill>
        <patternFill>
          <bgColor theme="5"/>
        </patternFill>
      </fill>
      <border>
        <top/>
      </border>
    </dxf>
    <dxf>
      <border>
        <left/>
        <right/>
        <top style="thin">
          <color theme="1"/>
        </top>
        <bottom style="thin">
          <color theme="1"/>
        </bottom>
        <vertical/>
        <horizontal style="thin">
          <color theme="1"/>
        </horizontal>
      </border>
    </dxf>
  </dxfs>
  <tableStyles count="4" defaultTableStyle="TableStyleMedium2" defaultPivotStyle="PivotStyleLight16">
    <tableStyle name="CB Table" pivot="0" count="5" xr9:uid="{00000000-0011-0000-FFFF-FFFF00000000}">
      <tableStyleElement type="wholeTable" dxfId="27"/>
      <tableStyleElement type="headerRow" dxfId="26"/>
      <tableStyleElement type="totalRow" dxfId="25"/>
      <tableStyleElement type="firstHeaderCell" dxfId="24"/>
      <tableStyleElement type="firstTotalCell" dxfId="23"/>
    </tableStyle>
    <tableStyle name="Table CBB" pivot="0" count="2" xr9:uid="{00000000-0011-0000-FFFF-FFFF01000000}">
      <tableStyleElement type="wholeTable" dxfId="22"/>
      <tableStyleElement type="headerRow" dxfId="21"/>
    </tableStyle>
    <tableStyle name="Table Style 1" pivot="0" count="2" xr9:uid="{00000000-0011-0000-FFFF-FFFF02000000}">
      <tableStyleElement type="wholeTable" dxfId="20"/>
      <tableStyleElement type="headerRow" dxfId="19"/>
    </tableStyle>
    <tableStyle name="Table Style 2" pivot="0" count="1" xr9:uid="{00000000-0011-0000-FFFF-FFFF03000000}">
      <tableStyleElement type="wholeTabl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770283</xdr:colOff>
      <xdr:row>0</xdr:row>
      <xdr:rowOff>24848</xdr:rowOff>
    </xdr:from>
    <xdr:to>
      <xdr:col>6</xdr:col>
      <xdr:colOff>1085684</xdr:colOff>
      <xdr:row>1</xdr:row>
      <xdr:rowOff>91912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7283" y="24848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600075</xdr:colOff>
      <xdr:row>0</xdr:row>
      <xdr:rowOff>0</xdr:rowOff>
    </xdr:from>
    <xdr:to>
      <xdr:col>5</xdr:col>
      <xdr:colOff>544912</xdr:colOff>
      <xdr:row>1</xdr:row>
      <xdr:rowOff>55634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6625" y="0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1638300</xdr:colOff>
      <xdr:row>0</xdr:row>
      <xdr:rowOff>19050</xdr:rowOff>
    </xdr:from>
    <xdr:to>
      <xdr:col>4</xdr:col>
      <xdr:colOff>891622</xdr:colOff>
      <xdr:row>1</xdr:row>
      <xdr:rowOff>133739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C58BBA-C913-495D-BA1B-DA1599D38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6275" y="19050"/>
          <a:ext cx="2343232" cy="37757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129929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751E87-A821-4541-9B1E-B39B40A41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1045" y="0"/>
          <a:ext cx="2327992" cy="373769"/>
        </a:xfrm>
        <a:prstGeom prst="rect">
          <a:avLst/>
        </a:prstGeom>
        <a:ln>
          <a:prstDash val="solid"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Weekly" displayName="Weekly" ref="A7:G20" totalsRowShown="0" headerRowDxfId="17">
  <autoFilter ref="A7:G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te" dataDxfId="16"/>
    <tableColumn id="2" xr3:uid="{00000000-0010-0000-0000-000002000000}" name=" " dataDxfId="15"/>
    <tableColumn id="3" xr3:uid="{00000000-0010-0000-0000-000003000000}" name="to" dataDxfId="14"/>
    <tableColumn id="4" xr3:uid="{00000000-0010-0000-0000-000004000000}" name="Numbers of shares acquired" dataDxfId="13"/>
    <tableColumn id="5" xr3:uid="{00000000-0010-0000-0000-000005000000}" name="Average price _x000a_(in EUR)" dataDxfId="12">
      <calculatedColumnFormula>Weekly[[#This Row],[Purchased volume
(in EUR)]]/Weekly[[#This Row],[Numbers of shares acquired]]</calculatedColumnFormula>
    </tableColumn>
    <tableColumn id="6" xr3:uid="{00000000-0010-0000-0000-000006000000}" name="Percentage of share capital (1)" dataDxfId="11">
      <calculatedColumnFormula>Weekly[[#This Row],[Numbers of shares acquired]]/shares</calculatedColumnFormula>
    </tableColumn>
    <tableColumn id="7" xr3:uid="{00000000-0010-0000-0000-000007000000}" name="Purchased volume_x000a_(in EUR)" dataDxfId="10">
      <calculatedColumnFormula>+Weekly[[#This Row],[Numbers of shares acquired]]*Weekly[[#This Row],[Average price 
(in EUR)]]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Daily" displayName="Daily" ref="A7:F12" totalsRowShown="0" headerRowDxfId="9" headerRowBorderDxfId="8" tableBorderDxfId="7" totalsRowBorderDxfId="6">
  <autoFilter ref="A7:F12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100-000001000000}" name="Date" dataDxfId="5"/>
    <tableColumn id="2" xr3:uid="{00000000-0010-0000-0100-000002000000}" name="Numbers of shares acquired" dataDxfId="4"/>
    <tableColumn id="3" xr3:uid="{00000000-0010-0000-0100-000003000000}" name="Average price _x000a_(in EUR)" dataDxfId="3"/>
    <tableColumn id="4" xr3:uid="{00000000-0010-0000-0100-000004000000}" name="Percentage of share capital (1)" dataDxfId="2"/>
    <tableColumn id="5" xr3:uid="{00000000-0010-0000-0100-000005000000}" name="Purchased volume_x000a_(in EUR)" dataDxfId="1"/>
    <tableColumn id="7" xr3:uid="{00000000-0010-0000-0100-000007000000}" name="Details" dataDxfId="0"/>
  </tableColumns>
  <tableStyleInfo name="Table Style 2" showFirstColumn="0" showLastColumn="0" showRowStripes="1" showColumnStripes="0"/>
</table>
</file>

<file path=xl/theme/theme1.xml><?xml version="1.0" encoding="utf-8"?>
<a:theme xmlns:a="http://schemas.openxmlformats.org/drawingml/2006/main" name="Commerzbank 2022">
  <a:themeElements>
    <a:clrScheme name="Commerzbank">
      <a:dk1>
        <a:srgbClr val="002E3C"/>
      </a:dk1>
      <a:lt1>
        <a:sysClr val="window" lastClr="FFFFFF"/>
      </a:lt1>
      <a:dk2>
        <a:srgbClr val="C3CAC8"/>
      </a:dk2>
      <a:lt2>
        <a:srgbClr val="537173"/>
      </a:lt2>
      <a:accent1>
        <a:srgbClr val="002E3C"/>
      </a:accent1>
      <a:accent2>
        <a:srgbClr val="FFD700"/>
      </a:accent2>
      <a:accent3>
        <a:srgbClr val="3A7E8A"/>
      </a:accent3>
      <a:accent4>
        <a:srgbClr val="9B5C2F"/>
      </a:accent4>
      <a:accent5>
        <a:srgbClr val="93C1B4"/>
      </a:accent5>
      <a:accent6>
        <a:srgbClr val="D6C18B"/>
      </a:accent6>
      <a:hlink>
        <a:srgbClr val="00414B"/>
      </a:hlink>
      <a:folHlink>
        <a:srgbClr val="00414B"/>
      </a:folHlink>
    </a:clrScheme>
    <a:fontScheme name="Commerzbank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gray">
        <a:ln>
          <a:noFill/>
        </a:ln>
      </a:spPr>
      <a:bodyPr lIns="72000" tIns="72000" rIns="72000" bIns="72000" rtlCol="0" anchor="ctr"/>
      <a:lstStyle>
        <a:defPPr algn="ctr">
          <a:lnSpc>
            <a:spcPct val="110000"/>
          </a:lnSpc>
          <a:spcBef>
            <a:spcPts val="600"/>
          </a:spcBef>
          <a:defRPr sz="1200" b="1" dirty="0" err="1" smtClean="0">
            <a:solidFill>
              <a:schemeClr val="bg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9525">
          <a:solidFill>
            <a:schemeClr val="accent1"/>
          </a:solidFill>
          <a:prstDash val="soli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 bwMode="gray">
        <a:noFill/>
      </a:spPr>
      <a:bodyPr wrap="square" lIns="0" tIns="0" rIns="0" bIns="0" rtlCol="0" anchor="t">
        <a:noAutofit/>
      </a:bodyPr>
      <a:lstStyle>
        <a:defPPr marL="180000" indent="-180000" algn="l">
          <a:lnSpc>
            <a:spcPct val="110000"/>
          </a:lnSpc>
          <a:spcBef>
            <a:spcPts val="600"/>
          </a:spcBef>
          <a:buClr>
            <a:schemeClr val="accent2"/>
          </a:buClr>
          <a:buSzPct val="110000"/>
          <a:buFont typeface="Arial" panose="020B0604020202020204" pitchFamily="34" charset="0"/>
          <a:buChar char="●"/>
          <a:defRPr sz="1200" smtClean="0">
            <a:solidFill>
              <a:schemeClr val="accent1"/>
            </a:solidFill>
          </a:defRPr>
        </a:defPPr>
      </a:lstStyle>
    </a:txDef>
  </a:objectDefaults>
  <a:extraClrSchemeLst/>
  <a:custClrLst>
    <a:custClr name="Ocean-Petrol">
      <a:srgbClr val="002E3C"/>
    </a:custClr>
    <a:custClr name="Ocean-Petrol-Sand 1">
      <a:srgbClr val="304D4A"/>
    </a:custClr>
    <a:custClr name="Ocean-Petrol-Sand 2">
      <a:srgbClr val="537173"/>
    </a:custClr>
    <a:custClr name="Ocean-Petrol-Sand 3">
      <a:srgbClr val="778F8D"/>
    </a:custClr>
    <a:custClr name="Ocean-Petrol-Sand 4">
      <a:srgbClr val="A0AEAC"/>
    </a:custClr>
    <a:custClr name="Ocean-Petrol-Sand 5">
      <a:srgbClr val="C3CAC8"/>
    </a:custClr>
    <a:custClr name="Ocean-Petrol-Sand 6">
      <a:srgbClr val="E0E0DD"/>
    </a:custClr>
    <a:custClr name="Error">
      <a:srgbClr val="DB000F"/>
    </a:custClr>
    <a:custClr name="Warning">
      <a:srgbClr val="F49300"/>
    </a:custClr>
    <a:custClr name="Success">
      <a:srgbClr val="009E39"/>
    </a:custClr>
    <a:custClr name="Coast">
      <a:srgbClr val="3A7E8A"/>
    </a:custClr>
    <a:custClr name="Mint">
      <a:srgbClr val="93C1B4"/>
    </a:custClr>
    <a:custClr name="Pistachio">
      <a:srgbClr val="D5DBB6"/>
    </a:custClr>
    <a:custClr name="Harvest">
      <a:srgbClr val="D6C18B"/>
    </a:custClr>
    <a:custClr name="Maple">
      <a:srgbClr val="BF925E"/>
    </a:custClr>
    <a:custClr name="Clay">
      <a:srgbClr val="9B5C2F"/>
    </a:custClr>
    <a:custClr name="Sand">
      <a:srgbClr val="EBEAE6"/>
    </a:custClr>
    <a:custClr>
      <a:srgbClr val="FFFFFF"/>
    </a:custClr>
    <a:custClr>
      <a:srgbClr val="FFFFFF"/>
    </a:custClr>
    <a:custClr>
      <a:srgbClr val="FFFFFF"/>
    </a:custClr>
    <a:custClr name="Coast 60%">
      <a:srgbClr val="89B2B9"/>
    </a:custClr>
    <a:custClr name="Mint 60%">
      <a:srgbClr val="BEDAD2"/>
    </a:custClr>
    <a:custClr name="Pistachio 60%">
      <a:srgbClr val="E6E9D3"/>
    </a:custClr>
    <a:custClr name="Harvest 60%">
      <a:srgbClr val="E6DAB9"/>
    </a:custClr>
    <a:custClr name="Maple 60%">
      <a:srgbClr val="D9BE9E"/>
    </a:custClr>
    <a:custClr name="Clay 60%">
      <a:srgbClr val="C39D82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Commerzbank 2021" id="{45BE9B90-8D22-47DA-9CA4-4688767F80EA}" vid="{C17BD77E-B0F2-4E3E-A364-BD6AF0A0D1EF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2"/>
  </sheetPr>
  <dimension ref="A1:H32"/>
  <sheetViews>
    <sheetView showGridLines="0" tabSelected="1" view="pageLayout" zoomScaleNormal="100" workbookViewId="0">
      <selection activeCell="G12" sqref="G12"/>
    </sheetView>
  </sheetViews>
  <sheetFormatPr defaultColWidth="10.5703125" defaultRowHeight="12.75"/>
  <cols>
    <col min="1" max="1" width="10" style="2" customWidth="1"/>
    <col min="2" max="2" width="1.5703125" style="2" customWidth="1"/>
    <col min="3" max="3" width="10" style="2" customWidth="1"/>
    <col min="4" max="4" width="16.42578125" style="2" customWidth="1"/>
    <col min="5" max="5" width="13.5703125" style="2" customWidth="1"/>
    <col min="6" max="6" width="14.7109375" style="2" customWidth="1"/>
    <col min="7" max="7" width="20.28515625" style="2" customWidth="1"/>
    <col min="8" max="8" width="0" hidden="1" customWidth="1"/>
  </cols>
  <sheetData>
    <row r="1" spans="1:8" ht="24.6" customHeight="1"/>
    <row r="2" spans="1:8" ht="20.25" customHeight="1">
      <c r="A2" s="1" t="s">
        <v>28</v>
      </c>
      <c r="B2" s="1"/>
      <c r="C2" s="1"/>
      <c r="H2" s="2">
        <v>1127496195</v>
      </c>
    </row>
    <row r="3" spans="1:8">
      <c r="A3" t="s">
        <v>0</v>
      </c>
    </row>
    <row r="4" spans="1:8">
      <c r="A4" t="s">
        <v>1</v>
      </c>
    </row>
    <row r="5" spans="1:8">
      <c r="A5" s="3" t="s">
        <v>7</v>
      </c>
      <c r="B5" s="3"/>
      <c r="C5" s="3">
        <f>A8</f>
        <v>46065</v>
      </c>
      <c r="D5" s="4" t="s">
        <v>8</v>
      </c>
      <c r="E5" s="3">
        <f>MAX(Weekly[to])</f>
        <v>46090</v>
      </c>
    </row>
    <row r="6" spans="1:8">
      <c r="A6" s="3"/>
      <c r="B6" s="3"/>
      <c r="C6" s="3"/>
    </row>
    <row r="7" spans="1:8" ht="33" customHeight="1">
      <c r="A7" s="9" t="s">
        <v>2</v>
      </c>
      <c r="B7" s="6" t="s">
        <v>9</v>
      </c>
      <c r="C7" s="10" t="s">
        <v>10</v>
      </c>
      <c r="D7" s="8" t="s">
        <v>3</v>
      </c>
      <c r="E7" s="7" t="s">
        <v>4</v>
      </c>
      <c r="F7" s="7" t="s">
        <v>22</v>
      </c>
      <c r="G7" s="7" t="s">
        <v>5</v>
      </c>
    </row>
    <row r="8" spans="1:8" ht="15.75" customHeight="1">
      <c r="A8" s="33">
        <v>46065</v>
      </c>
      <c r="B8" s="33" t="s">
        <v>8</v>
      </c>
      <c r="C8" s="33">
        <v>46066</v>
      </c>
      <c r="D8" s="38">
        <v>1840651</v>
      </c>
      <c r="E8" s="39">
        <v>34.145299999999999</v>
      </c>
      <c r="F8" s="40">
        <v>1.6000000000000001E-3</v>
      </c>
      <c r="G8" s="41">
        <v>62849601.020000003</v>
      </c>
    </row>
    <row r="9" spans="1:8" ht="15.75" customHeight="1">
      <c r="A9" s="33">
        <v>46069</v>
      </c>
      <c r="B9" s="33" t="s">
        <v>8</v>
      </c>
      <c r="C9" s="37">
        <v>46073</v>
      </c>
      <c r="D9" s="38">
        <v>4448507</v>
      </c>
      <c r="E9" s="39">
        <v>33.664700000000003</v>
      </c>
      <c r="F9" s="40">
        <v>3.8999999999999998E-3</v>
      </c>
      <c r="G9" s="41">
        <v>149757565.50999999</v>
      </c>
    </row>
    <row r="10" spans="1:8" ht="15.75" customHeight="1">
      <c r="A10" s="35">
        <v>46076</v>
      </c>
      <c r="B10" s="33" t="s">
        <v>8</v>
      </c>
      <c r="C10" s="35">
        <v>46080</v>
      </c>
      <c r="D10" s="38">
        <v>3933424</v>
      </c>
      <c r="E10" s="39">
        <v>35.0839</v>
      </c>
      <c r="F10" s="40">
        <v>3.5000000000000001E-3</v>
      </c>
      <c r="G10" s="41">
        <v>137999905.99000001</v>
      </c>
    </row>
    <row r="11" spans="1:8" ht="15.75" customHeight="1">
      <c r="A11" s="35">
        <v>46083</v>
      </c>
      <c r="B11" s="35" t="s">
        <v>8</v>
      </c>
      <c r="C11" s="35">
        <v>46087</v>
      </c>
      <c r="D11" s="38">
        <v>5193920</v>
      </c>
      <c r="E11" s="39">
        <v>31.9604</v>
      </c>
      <c r="F11" s="40">
        <v>4.5999999999999999E-3</v>
      </c>
      <c r="G11" s="41">
        <v>165999896.49000001</v>
      </c>
    </row>
    <row r="12" spans="1:8" ht="15.75" customHeight="1">
      <c r="A12" s="64">
        <v>46090</v>
      </c>
      <c r="B12" s="64" t="s">
        <v>8</v>
      </c>
      <c r="C12" s="64">
        <v>46090</v>
      </c>
      <c r="D12" s="38">
        <v>259908</v>
      </c>
      <c r="E12" s="39">
        <v>29.773</v>
      </c>
      <c r="F12" s="40">
        <v>2.0000000000000001E-4</v>
      </c>
      <c r="G12" s="41">
        <v>7738240.8799999999</v>
      </c>
    </row>
    <row r="13" spans="1:8" ht="15.75" customHeight="1">
      <c r="A13" s="64"/>
      <c r="B13" s="64"/>
      <c r="C13" s="64"/>
      <c r="D13" s="38"/>
      <c r="E13" s="39"/>
      <c r="F13" s="40"/>
      <c r="G13" s="41"/>
    </row>
    <row r="14" spans="1:8" ht="15.75" customHeight="1">
      <c r="A14" s="64"/>
      <c r="B14" s="64"/>
      <c r="C14" s="64"/>
      <c r="D14" s="38"/>
      <c r="E14" s="39"/>
      <c r="F14" s="40"/>
      <c r="G14" s="41"/>
    </row>
    <row r="15" spans="1:8" ht="15.75" customHeight="1">
      <c r="A15" s="64"/>
      <c r="B15" s="64"/>
      <c r="C15" s="64"/>
      <c r="D15" s="38"/>
      <c r="E15" s="39"/>
      <c r="F15" s="40"/>
      <c r="G15" s="41"/>
    </row>
    <row r="16" spans="1:8" ht="15.75" customHeight="1">
      <c r="A16" s="64"/>
      <c r="B16" s="64"/>
      <c r="C16" s="64"/>
      <c r="D16" s="38"/>
      <c r="E16" s="39"/>
      <c r="F16" s="40"/>
      <c r="G16" s="41"/>
    </row>
    <row r="17" spans="1:7" ht="15.75" customHeight="1">
      <c r="A17" s="64"/>
      <c r="B17" s="64"/>
      <c r="C17" s="64"/>
      <c r="D17" s="38"/>
      <c r="E17" s="39"/>
      <c r="F17" s="40"/>
      <c r="G17" s="41"/>
    </row>
    <row r="18" spans="1:7" ht="15.75" customHeight="1">
      <c r="A18" s="64"/>
      <c r="B18" s="64"/>
      <c r="C18" s="64"/>
      <c r="D18" s="65"/>
      <c r="E18" s="66"/>
      <c r="F18" s="67"/>
      <c r="G18" s="68"/>
    </row>
    <row r="19" spans="1:7" ht="15.75" customHeight="1">
      <c r="A19" s="64"/>
      <c r="B19" s="64"/>
      <c r="C19" s="64"/>
      <c r="D19" s="38"/>
      <c r="E19" s="39"/>
      <c r="F19" s="40"/>
      <c r="G19" s="41"/>
    </row>
    <row r="20" spans="1:7" ht="15.75" customHeight="1">
      <c r="A20" s="64"/>
      <c r="B20" s="64"/>
      <c r="C20" s="64"/>
      <c r="D20" s="38"/>
      <c r="E20" s="39"/>
      <c r="F20" s="40"/>
      <c r="G20" s="41"/>
    </row>
    <row r="21" spans="1:7" ht="17.100000000000001" customHeight="1" thickBot="1">
      <c r="A21" s="11" t="s">
        <v>6</v>
      </c>
      <c r="B21" s="11"/>
      <c r="C21" s="11"/>
      <c r="D21" s="12">
        <f>SUBTOTAL(109,Weekly[Numbers of shares acquired])</f>
        <v>15676410</v>
      </c>
      <c r="E21" s="13">
        <f>SUBTOTAL(109,Weekly[Purchased volume
(in EUR)])/SUBTOTAL(109,Weekly[Numbers of shares acquired])</f>
        <v>33.448041349390579</v>
      </c>
      <c r="F21" s="14">
        <f>SUBTOTAL(109,Weekly[Numbers of shares acquired])/shares</f>
        <v>1.3903736499971071E-2</v>
      </c>
      <c r="G21" s="15">
        <f>SUBTOTAL(9,Weekly[Purchased volume
(in EUR)])</f>
        <v>524345209.88999999</v>
      </c>
    </row>
    <row r="22" spans="1:7" ht="13.5" customHeight="1" thickTop="1"/>
    <row r="23" spans="1:7" ht="12.75" customHeight="1"/>
    <row r="24" spans="1:7" ht="30" customHeight="1">
      <c r="A24" s="70" t="s">
        <v>27</v>
      </c>
      <c r="B24" s="70"/>
      <c r="C24" s="70"/>
      <c r="D24" s="70"/>
      <c r="E24" s="70"/>
      <c r="F24" s="70"/>
      <c r="G24" s="70"/>
    </row>
    <row r="25" spans="1:7" ht="12.75" customHeight="1">
      <c r="A25" s="20"/>
    </row>
    <row r="26" spans="1:7" ht="12.75" customHeight="1"/>
    <row r="27" spans="1:7" ht="12.75" customHeight="1">
      <c r="D27" s="5"/>
    </row>
    <row r="28" spans="1:7" ht="12.75" customHeight="1"/>
    <row r="29" spans="1:7" ht="12.75" customHeight="1"/>
    <row r="30" spans="1:7" ht="12.75" customHeight="1">
      <c r="A30" s="20"/>
      <c r="B30" s="20"/>
      <c r="C30" s="20"/>
      <c r="D30" s="20"/>
      <c r="E30" s="20"/>
      <c r="F30" s="20"/>
      <c r="G30" s="20"/>
    </row>
    <row r="31" spans="1:7" ht="12.75" customHeight="1">
      <c r="A31" s="20"/>
      <c r="B31" s="20"/>
      <c r="C31" s="20"/>
      <c r="D31" s="20"/>
      <c r="E31" s="20"/>
      <c r="F31" s="20"/>
      <c r="G31" s="20"/>
    </row>
    <row r="32" spans="1:7" ht="12.75" customHeight="1">
      <c r="A32" s="20"/>
      <c r="B32" s="20"/>
      <c r="C32" s="20"/>
      <c r="D32" s="20"/>
      <c r="E32" s="20"/>
      <c r="F32" s="20"/>
      <c r="G32" s="20"/>
    </row>
  </sheetData>
  <mergeCells count="1">
    <mergeCell ref="A24:G24"/>
  </mergeCells>
  <pageMargins left="0.78740157480314965" right="0.70866141732283472" top="0.55118110236220474" bottom="0.78740157480314965" header="0.19685039370078741" footer="0.19685039370078741"/>
  <pageSetup paperSize="9" orientation="portrait" r:id="rId1"/>
  <headerFooter differentFirst="1">
    <oddFooter>&amp;L&amp;K000000[Business segment or group division]&amp;C&amp;K000000&amp;D&amp;R&amp;K000000&amp;P | &amp;N</oddFooter>
    <firstHeader xml:space="preserve">&amp;C </firstHeader>
    <firstFooter>&amp;LCommerzbank AG Investor Relations&amp;C&amp;G
&amp;R&amp;P | &amp;N</first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theme="2"/>
  </sheetPr>
  <dimension ref="A1:G20"/>
  <sheetViews>
    <sheetView showGridLines="0" view="pageLayout" zoomScaleNormal="100" workbookViewId="0">
      <selection activeCell="A9" sqref="A9"/>
    </sheetView>
  </sheetViews>
  <sheetFormatPr defaultColWidth="10.5703125" defaultRowHeight="12.75"/>
  <cols>
    <col min="1" max="1" width="11.28515625" style="2" customWidth="1"/>
    <col min="2" max="2" width="15.42578125" style="2" customWidth="1"/>
    <col min="3" max="3" width="13.7109375" style="2" customWidth="1"/>
    <col min="4" max="4" width="16.28515625" style="2" customWidth="1"/>
    <col min="5" max="5" width="17.7109375" style="2" customWidth="1"/>
    <col min="6" max="6" width="9.85546875" style="2" customWidth="1"/>
    <col min="7" max="7" width="7.7109375" customWidth="1"/>
  </cols>
  <sheetData>
    <row r="1" spans="1:7" ht="24.75" customHeight="1"/>
    <row r="2" spans="1:7" ht="20.25" customHeight="1">
      <c r="A2" s="1" t="s">
        <v>28</v>
      </c>
    </row>
    <row r="3" spans="1:7">
      <c r="A3" t="s">
        <v>0</v>
      </c>
    </row>
    <row r="4" spans="1:7">
      <c r="A4" t="s">
        <v>1</v>
      </c>
    </row>
    <row r="5" spans="1:7">
      <c r="A5" s="3" t="s">
        <v>7</v>
      </c>
      <c r="B5" s="3">
        <f>A8</f>
        <v>46090</v>
      </c>
      <c r="C5" s="4" t="s">
        <v>8</v>
      </c>
      <c r="D5" s="3">
        <f>MAX(Daily[Date])</f>
        <v>46090</v>
      </c>
    </row>
    <row r="6" spans="1:7">
      <c r="A6" s="3"/>
      <c r="C6" s="3"/>
    </row>
    <row r="7" spans="1:7" ht="33" customHeight="1">
      <c r="A7" s="7" t="s">
        <v>2</v>
      </c>
      <c r="B7" s="7" t="s">
        <v>3</v>
      </c>
      <c r="C7" s="7" t="s">
        <v>4</v>
      </c>
      <c r="D7" s="7" t="s">
        <v>22</v>
      </c>
      <c r="E7" s="7" t="s">
        <v>5</v>
      </c>
      <c r="F7" s="6" t="s">
        <v>11</v>
      </c>
    </row>
    <row r="8" spans="1:7" ht="15.6" customHeight="1">
      <c r="A8" s="42">
        <v>46090</v>
      </c>
      <c r="B8" s="38">
        <v>259908</v>
      </c>
      <c r="C8" s="39">
        <v>29.773</v>
      </c>
      <c r="D8" s="40">
        <v>2.0000000000000001E-4</v>
      </c>
      <c r="E8" s="41">
        <v>7738240.8799999999</v>
      </c>
      <c r="F8" s="34" t="s">
        <v>23</v>
      </c>
    </row>
    <row r="9" spans="1:7" ht="15.6" customHeight="1">
      <c r="A9" s="43"/>
      <c r="B9" s="44"/>
      <c r="C9" s="45"/>
      <c r="D9" s="46"/>
      <c r="E9" s="47"/>
      <c r="F9" s="36"/>
    </row>
    <row r="10" spans="1:7" ht="15.6" customHeight="1">
      <c r="A10" s="43"/>
      <c r="B10" s="44"/>
      <c r="C10" s="45"/>
      <c r="D10" s="46"/>
      <c r="E10" s="47"/>
      <c r="F10" s="36"/>
    </row>
    <row r="11" spans="1:7" ht="15.6" customHeight="1">
      <c r="A11" s="43"/>
      <c r="B11" s="44"/>
      <c r="C11" s="45"/>
      <c r="D11" s="46"/>
      <c r="E11" s="47"/>
      <c r="F11" s="36"/>
    </row>
    <row r="12" spans="1:7" ht="15.6" customHeight="1">
      <c r="A12" s="56"/>
      <c r="B12" s="57"/>
      <c r="C12" s="58"/>
      <c r="D12" s="59"/>
      <c r="E12" s="60"/>
      <c r="F12" s="36"/>
    </row>
    <row r="13" spans="1:7" ht="17.100000000000001" customHeight="1" thickBot="1">
      <c r="A13" s="11" t="s">
        <v>6</v>
      </c>
      <c r="B13" s="16">
        <f>SUBTOTAL(109,Daily[Numbers of shares acquired])</f>
        <v>259908</v>
      </c>
      <c r="C13" s="17">
        <f>ROUND(E13/B13,4)</f>
        <v>29.773</v>
      </c>
      <c r="D13" s="19">
        <f>SUBTOTAL(109,Daily[Numbers of shares acquired])/shares</f>
        <v>2.3051785110458843E-4</v>
      </c>
      <c r="E13" s="69">
        <f>SUBTOTAL(109,Daily[Purchased volume
(in EUR)])</f>
        <v>7738240.8799999999</v>
      </c>
      <c r="F13" s="18"/>
    </row>
    <row r="14" spans="1:7" ht="13.5" customHeight="1" thickTop="1"/>
    <row r="15" spans="1:7" ht="11.1" customHeight="1">
      <c r="A15" s="71"/>
      <c r="B15" s="71"/>
      <c r="C15" s="71"/>
      <c r="D15" s="71"/>
      <c r="E15" s="71"/>
      <c r="F15" s="71"/>
    </row>
    <row r="16" spans="1:7" ht="33" customHeight="1">
      <c r="A16" s="72" t="s">
        <v>27</v>
      </c>
      <c r="B16" s="72"/>
      <c r="C16" s="72"/>
      <c r="D16" s="72"/>
      <c r="E16" s="72"/>
      <c r="F16" s="72"/>
      <c r="G16" s="23"/>
    </row>
    <row r="17" spans="1:1" ht="12.75" customHeight="1">
      <c r="A17" s="21"/>
    </row>
    <row r="18" spans="1:1" ht="12.75" customHeight="1">
      <c r="A18" s="21"/>
    </row>
    <row r="19" spans="1:1" ht="12.75" customHeight="1">
      <c r="A19" s="21"/>
    </row>
    <row r="20" spans="1:1" ht="12.75" customHeight="1">
      <c r="A20" s="21"/>
    </row>
  </sheetData>
  <mergeCells count="2">
    <mergeCell ref="A15:F15"/>
    <mergeCell ref="A16:F16"/>
  </mergeCells>
  <hyperlinks>
    <hyperlink ref="F8" location="'Details 09 Mar 2026'!A1" tooltip="details" display="details" xr:uid="{0EF37549-3CF1-41AB-8ACC-CF712A4A5348}"/>
  </hyperlinks>
  <pageMargins left="0.78740157480314965" right="0.78740157480314965" top="0.52083333333333337" bottom="0.46875" header="0.39370078740157483" footer="0.19685039370078741"/>
  <pageSetup paperSize="9" orientation="portrait" r:id="rId1"/>
  <headerFooter differentFirst="1">
    <oddFooter>&amp;L&amp;K000000&amp;A&amp;R&amp;K000000&amp;P | &amp;N</oddFooter>
    <firstFooter>&amp;LCommerzbank AG Investor Relations&amp;C&amp;G
 &amp;R&amp;P | &amp;N</first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BC520-6B5F-4752-95C0-5F52527B006E}">
  <sheetPr codeName="Sheet1">
    <outlinePr summaryBelow="0"/>
  </sheetPr>
  <dimension ref="A1:F10"/>
  <sheetViews>
    <sheetView workbookViewId="0">
      <selection activeCell="A5" sqref="A5"/>
    </sheetView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46090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48">
        <v>46090</v>
      </c>
      <c r="B5" s="49">
        <v>205908</v>
      </c>
      <c r="C5" s="50">
        <v>29.777714</v>
      </c>
      <c r="D5" s="51" t="s">
        <v>19</v>
      </c>
      <c r="E5" s="51" t="s">
        <v>20</v>
      </c>
      <c r="F5" s="28"/>
    </row>
    <row r="6" spans="1:6" ht="20.100000000000001" customHeight="1">
      <c r="A6" s="52">
        <v>46090</v>
      </c>
      <c r="B6" s="53">
        <v>54000</v>
      </c>
      <c r="C6" s="54">
        <v>29.755001</v>
      </c>
      <c r="D6" s="55" t="s">
        <v>19</v>
      </c>
      <c r="E6" s="55" t="s">
        <v>21</v>
      </c>
      <c r="F6" s="28"/>
    </row>
    <row r="7" spans="1:6" ht="20.100000000000001" customHeight="1">
      <c r="A7" s="52"/>
      <c r="B7" s="53"/>
      <c r="C7" s="54"/>
      <c r="D7" s="55" t="s">
        <v>19</v>
      </c>
      <c r="E7" s="55" t="s">
        <v>25</v>
      </c>
      <c r="F7" s="28"/>
    </row>
    <row r="8" spans="1:6" ht="20.100000000000001" customHeight="1">
      <c r="A8" s="61"/>
      <c r="B8" s="62"/>
      <c r="C8" s="63"/>
      <c r="D8" s="55" t="s">
        <v>19</v>
      </c>
      <c r="E8" s="55" t="s">
        <v>26</v>
      </c>
      <c r="F8" s="28"/>
    </row>
    <row r="9" spans="1:6" ht="21.6" customHeight="1" thickBot="1">
      <c r="A9" s="31"/>
      <c r="B9" s="31">
        <f>SUM(B5:B8)</f>
        <v>259908</v>
      </c>
      <c r="C9" s="32">
        <f>SUMPRODUCT(B5:B8,C5:C8)/B9</f>
        <v>29.77299501482063</v>
      </c>
      <c r="D9" s="31"/>
      <c r="E9" s="31" t="s">
        <v>24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docMetadata/LabelInfo.xml><?xml version="1.0" encoding="utf-8"?>
<clbl:labelList xmlns:clbl="http://schemas.microsoft.com/office/2020/mipLabelMetadata">
  <clbl:label id="{fe4bc684-102f-461d-a6dc-b1e58752f380}" enabled="1" method="Standard" siteId="{2d75a51b-29e5-45d5-a5c5-5aa979cb6a2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Weekly totals</vt:lpstr>
      <vt:lpstr>Daily totals</vt:lpstr>
      <vt:lpstr>Details 09 Mar 2026</vt:lpstr>
      <vt:lpstr>shares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Sandner, Ute</dc:creator>
  <cp:lastModifiedBy>MAZEIN Jeremy GlbaIbdEcmCbk</cp:lastModifiedBy>
  <cp:lastPrinted>2024-10-25T14:31:09Z</cp:lastPrinted>
  <dcterms:created xsi:type="dcterms:W3CDTF">2022-03-16T09:35:15Z</dcterms:created>
  <dcterms:modified xsi:type="dcterms:W3CDTF">2026-03-09T13:44:10Z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4bc684-102f-461d-a6dc-b1e58752f380_Enabled">
    <vt:lpwstr>true</vt:lpwstr>
  </property>
  <property fmtid="{D5CDD505-2E9C-101B-9397-08002B2CF9AE}" pid="3" name="MSIP_Label_fe4bc684-102f-461d-a6dc-b1e58752f380_SetDate">
    <vt:lpwstr>2023-05-15T15:45:57Z</vt:lpwstr>
  </property>
  <property fmtid="{D5CDD505-2E9C-101B-9397-08002B2CF9AE}" pid="4" name="MSIP_Label_fe4bc684-102f-461d-a6dc-b1e58752f380_Method">
    <vt:lpwstr>Standard</vt:lpwstr>
  </property>
  <property fmtid="{D5CDD505-2E9C-101B-9397-08002B2CF9AE}" pid="5" name="MSIP_Label_fe4bc684-102f-461d-a6dc-b1e58752f380_Name">
    <vt:lpwstr>For internal use only</vt:lpwstr>
  </property>
  <property fmtid="{D5CDD505-2E9C-101B-9397-08002B2CF9AE}" pid="6" name="MSIP_Label_fe4bc684-102f-461d-a6dc-b1e58752f380_SiteId">
    <vt:lpwstr>2d75a51b-29e5-45d5-a5c5-5aa979cb6a28</vt:lpwstr>
  </property>
  <property fmtid="{D5CDD505-2E9C-101B-9397-08002B2CF9AE}" pid="7" name="MSIP_Label_fe4bc684-102f-461d-a6dc-b1e58752f380_ActionId">
    <vt:lpwstr>2147a434-c71b-420d-a9fe-c828f6bf7a97</vt:lpwstr>
  </property>
  <property fmtid="{D5CDD505-2E9C-101B-9397-08002B2CF9AE}" pid="8" name="MSIP_Label_fe4bc684-102f-461d-a6dc-b1e58752f380_ContentBits">
    <vt:lpwstr>0</vt:lpwstr>
  </property>
  <property fmtid="{D5CDD505-2E9C-101B-9397-08002B2CF9AE}" pid="9" name="{A44787D4-0540-4523-9961-78E4036D8C6D}">
    <vt:lpwstr>{45FEC2C9-A443-4E6F-9D17-12B1B836DDFA}</vt:lpwstr>
  </property>
  <property fmtid="{D5CDD505-2E9C-101B-9397-08002B2CF9AE}" pid="10" name="MSIP_Label_e3e722ed-c191-47d1-af5e-8825a734f78e_Enabled">
    <vt:lpwstr>true</vt:lpwstr>
  </property>
  <property fmtid="{D5CDD505-2E9C-101B-9397-08002B2CF9AE}" pid="11" name="MSIP_Label_e3e722ed-c191-47d1-af5e-8825a734f78e_SetDate">
    <vt:lpwstr>2023-05-31T14:20:53Z</vt:lpwstr>
  </property>
  <property fmtid="{D5CDD505-2E9C-101B-9397-08002B2CF9AE}" pid="12" name="MSIP_Label_e3e722ed-c191-47d1-af5e-8825a734f78e_Method">
    <vt:lpwstr>Privileged</vt:lpwstr>
  </property>
  <property fmtid="{D5CDD505-2E9C-101B-9397-08002B2CF9AE}" pid="13" name="MSIP_Label_e3e722ed-c191-47d1-af5e-8825a734f78e_Name">
    <vt:lpwstr>Confidential - Deal Documents (IBD-GCM)</vt:lpwstr>
  </property>
  <property fmtid="{D5CDD505-2E9C-101B-9397-08002B2CF9AE}" pid="14" name="MSIP_Label_e3e722ed-c191-47d1-af5e-8825a734f78e_SiteId">
    <vt:lpwstr>e29b8111-49f8-418d-ac2a-935335a52614</vt:lpwstr>
  </property>
  <property fmtid="{D5CDD505-2E9C-101B-9397-08002B2CF9AE}" pid="15" name="MSIP_Label_e3e722ed-c191-47d1-af5e-8825a734f78e_ActionId">
    <vt:lpwstr>07600f83-bb70-4c7a-8192-627c7751302d</vt:lpwstr>
  </property>
  <property fmtid="{D5CDD505-2E9C-101B-9397-08002B2CF9AE}" pid="16" name="MSIP_Label_e3e722ed-c191-47d1-af5e-8825a734f78e_ContentBits">
    <vt:lpwstr>0</vt:lpwstr>
  </property>
  <property fmtid="{D5CDD505-2E9C-101B-9397-08002B2CF9AE}" pid="17" name="MSIP_Label_48ed5431-0ab7-4c1b-98f4-d4e50f674d02_Enabled">
    <vt:lpwstr>true</vt:lpwstr>
  </property>
  <property fmtid="{D5CDD505-2E9C-101B-9397-08002B2CF9AE}" pid="18" name="MSIP_Label_48ed5431-0ab7-4c1b-98f4-d4e50f674d02_SetDate">
    <vt:lpwstr>2024-10-21T18:00:17Z</vt:lpwstr>
  </property>
  <property fmtid="{D5CDD505-2E9C-101B-9397-08002B2CF9AE}" pid="19" name="MSIP_Label_48ed5431-0ab7-4c1b-98f4-d4e50f674d02_Method">
    <vt:lpwstr>Privileged</vt:lpwstr>
  </property>
  <property fmtid="{D5CDD505-2E9C-101B-9397-08002B2CF9AE}" pid="20" name="MSIP_Label_48ed5431-0ab7-4c1b-98f4-d4e50f674d02_Name">
    <vt:lpwstr>48ed5431-0ab7-4c1b-98f4-d4e50f674d02</vt:lpwstr>
  </property>
  <property fmtid="{D5CDD505-2E9C-101B-9397-08002B2CF9AE}" pid="21" name="MSIP_Label_48ed5431-0ab7-4c1b-98f4-d4e50f674d02_SiteId">
    <vt:lpwstr>614f9c25-bffa-42c7-86d8-964101f55fa2</vt:lpwstr>
  </property>
  <property fmtid="{D5CDD505-2E9C-101B-9397-08002B2CF9AE}" pid="22" name="MSIP_Label_48ed5431-0ab7-4c1b-98f4-d4e50f674d02_ActionId">
    <vt:lpwstr>8bd29854-ee6a-4966-8688-608767c68570</vt:lpwstr>
  </property>
  <property fmtid="{D5CDD505-2E9C-101B-9397-08002B2CF9AE}" pid="23" name="MSIP_Label_48ed5431-0ab7-4c1b-98f4-d4e50f674d02_ContentBits">
    <vt:lpwstr>0</vt:lpwstr>
  </property>
  <property fmtid="{D5CDD505-2E9C-101B-9397-08002B2CF9AE}" pid="24" name="SV_QUERY_LIST_4F35BF76-6C0D-4D9B-82B2-816C12CF3733">
    <vt:lpwstr>empty_477D106A-C0D6-4607-AEBD-E2C9D60EA279</vt:lpwstr>
  </property>
  <property fmtid="{D5CDD505-2E9C-101B-9397-08002B2CF9AE}" pid="25" name="SV_HIDDEN_GRID_QUERY_LIST_4F35BF76-6C0D-4D9B-82B2-816C12CF3733">
    <vt:lpwstr>empty_477D106A-C0D6-4607-AEBD-E2C9D60EA279</vt:lpwstr>
  </property>
  <property fmtid="{D5CDD505-2E9C-101B-9397-08002B2CF9AE}" pid="26" name="MSIP_Label_1aaa69c8-0478-4e13-9e4c-38511e3b6774_Enabled">
    <vt:lpwstr>true</vt:lpwstr>
  </property>
  <property fmtid="{D5CDD505-2E9C-101B-9397-08002B2CF9AE}" pid="27" name="MSIP_Label_1aaa69c8-0478-4e13-9e4c-38511e3b6774_SetDate">
    <vt:lpwstr>2025-09-29T06:37:56Z</vt:lpwstr>
  </property>
  <property fmtid="{D5CDD505-2E9C-101B-9397-08002B2CF9AE}" pid="28" name="MSIP_Label_1aaa69c8-0478-4e13-9e4c-38511e3b6774_Method">
    <vt:lpwstr>Privileged</vt:lpwstr>
  </property>
  <property fmtid="{D5CDD505-2E9C-101B-9397-08002B2CF9AE}" pid="29" name="MSIP_Label_1aaa69c8-0478-4e13-9e4c-38511e3b6774_Name">
    <vt:lpwstr>1aaa69c8-0478-4e13-9e4c-38511e3b6774</vt:lpwstr>
  </property>
  <property fmtid="{D5CDD505-2E9C-101B-9397-08002B2CF9AE}" pid="30" name="MSIP_Label_1aaa69c8-0478-4e13-9e4c-38511e3b6774_SiteId">
    <vt:lpwstr>c9a7d621-4bc4-4407-b730-f428e656aa9e</vt:lpwstr>
  </property>
  <property fmtid="{D5CDD505-2E9C-101B-9397-08002B2CF9AE}" pid="31" name="MSIP_Label_1aaa69c8-0478-4e13-9e4c-38511e3b6774_ActionId">
    <vt:lpwstr>e44a6d82-3189-4e42-9047-2d1193d30137</vt:lpwstr>
  </property>
  <property fmtid="{D5CDD505-2E9C-101B-9397-08002B2CF9AE}" pid="32" name="MSIP_Label_1aaa69c8-0478-4e13-9e4c-38511e3b6774_ContentBits">
    <vt:lpwstr>0</vt:lpwstr>
  </property>
</Properties>
</file>