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mbrowksy\01_Investor Relations\00 Aktienrückkauf\Meldungen\"/>
    </mc:Choice>
  </mc:AlternateContent>
  <xr:revisionPtr revIDLastSave="0" documentId="8_{B5A6C9F9-89B1-4C9E-BEE1-355F2DCA8BC2}" xr6:coauthVersionLast="47" xr6:coauthVersionMax="47" xr10:uidLastSave="{00000000-0000-0000-0000-000000000000}"/>
  <bookViews>
    <workbookView xWindow="-110" yWindow="-110" windowWidth="19420" windowHeight="10420" xr2:uid="{D6ACB136-A6E0-4F03-BC7F-EF59D10333C7}"/>
  </bookViews>
  <sheets>
    <sheet name="LEI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44489.6562037037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1" l="1"/>
  <c r="H12" i="1"/>
  <c r="H18" i="1"/>
  <c r="H23" i="1"/>
  <c r="H25" i="1"/>
  <c r="H28" i="1"/>
  <c r="H30" i="1"/>
  <c r="H31" i="1"/>
  <c r="H34" i="1"/>
  <c r="H44" i="1"/>
  <c r="H46" i="1"/>
  <c r="H49" i="1"/>
  <c r="H51" i="1"/>
  <c r="H55" i="1"/>
  <c r="H58" i="1"/>
  <c r="H62" i="1"/>
  <c r="H66" i="1"/>
  <c r="H73" i="1"/>
  <c r="H76" i="1"/>
  <c r="H79" i="1"/>
  <c r="H83" i="1"/>
  <c r="H88" i="1"/>
  <c r="H93" i="1"/>
  <c r="H90" i="1"/>
  <c r="H102" i="1"/>
  <c r="H104" i="1"/>
  <c r="H111" i="1"/>
  <c r="H115" i="1"/>
  <c r="G121" i="1"/>
  <c r="C121" i="1"/>
  <c r="B121" i="1"/>
  <c r="I120" i="1"/>
  <c r="I115" i="1"/>
  <c r="I90" i="1"/>
  <c r="I88" i="1"/>
  <c r="I83" i="1"/>
  <c r="I79" i="1"/>
  <c r="I55" i="1"/>
  <c r="I66" i="1"/>
  <c r="I62" i="1"/>
  <c r="I58" i="1"/>
  <c r="I12" i="1"/>
  <c r="I34" i="1"/>
  <c r="I30" i="1"/>
  <c r="I28" i="1"/>
  <c r="I25" i="1"/>
  <c r="I23" i="1"/>
  <c r="I18" i="1"/>
  <c r="H37" i="1"/>
  <c r="I37" i="1" s="1"/>
  <c r="H35" i="1"/>
  <c r="I35" i="1" s="1"/>
  <c r="I31" i="1"/>
</calcChain>
</file>

<file path=xl/sharedStrings.xml><?xml version="1.0" encoding="utf-8"?>
<sst xmlns="http://schemas.openxmlformats.org/spreadsheetml/2006/main" count="250" uniqueCount="16">
  <si>
    <t>Datum</t>
  </si>
  <si>
    <t>Nominale</t>
  </si>
  <si>
    <t>Preis</t>
  </si>
  <si>
    <t>Uhrzeit</t>
  </si>
  <si>
    <t>Bruttobetrag</t>
  </si>
  <si>
    <t>K</t>
  </si>
  <si>
    <t>TRADEGATE EXCHANGE - FREIVERKEHR</t>
  </si>
  <si>
    <t>XETRA</t>
  </si>
  <si>
    <t>Summe</t>
  </si>
  <si>
    <t>Stücke</t>
  </si>
  <si>
    <t>Leifheit AG</t>
  </si>
  <si>
    <t>K=Kauf /      V= Verkauf</t>
  </si>
  <si>
    <t>Handelsplatz</t>
  </si>
  <si>
    <t>Tagesvolumen</t>
  </si>
  <si>
    <t>Durchschnittskurs €</t>
  </si>
  <si>
    <t>Durchschnitts-  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</si>
</sst>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.0000"/>
    <numFmt numFmtId="166" formatCode="0.0000"/>
  </numFmts>
  <fonts count="4" x14ac:knownFonts="1"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0"/>
      <name val="Lato"/>
      <family val="2"/>
    </font>
    <font>
      <sz val="1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left"/>
    </xf>
    <xf numFmtId="3" fontId="0" fillId="0" borderId="4" xfId="0" applyNumberFormat="1" applyBorder="1"/>
    <xf numFmtId="165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5" xfId="0" applyNumberFormat="1" applyBorder="1" applyAlignment="1">
      <alignment horizontal="left"/>
    </xf>
    <xf numFmtId="3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/>
    <xf numFmtId="3" fontId="3" fillId="0" borderId="4" xfId="0" applyNumberFormat="1" applyFont="1" applyBorder="1"/>
    <xf numFmtId="166" fontId="3" fillId="0" borderId="4" xfId="0" applyNumberFormat="1" applyFont="1" applyBorder="1"/>
    <xf numFmtId="3" fontId="3" fillId="0" borderId="5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6" fontId="0" fillId="0" borderId="4" xfId="0" applyNumberFormat="1" applyBorder="1"/>
    <xf numFmtId="14" fontId="0" fillId="0" borderId="6" xfId="0" applyNumberFormat="1" applyBorder="1" applyAlignment="1">
      <alignment horizontal="left"/>
    </xf>
    <xf numFmtId="3" fontId="0" fillId="0" borderId="6" xfId="0" applyNumberFormat="1" applyBorder="1"/>
    <xf numFmtId="165" fontId="0" fillId="0" borderId="6" xfId="0" applyNumberFormat="1" applyBorder="1"/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7E22-AD66-4769-AF73-6A58561228D8}">
  <sheetPr>
    <pageSetUpPr fitToPage="1"/>
  </sheetPr>
  <dimension ref="A1:I122"/>
  <sheetViews>
    <sheetView tabSelected="1" workbookViewId="0">
      <selection activeCell="F122" sqref="F122"/>
    </sheetView>
  </sheetViews>
  <sheetFormatPr baseColWidth="10" defaultRowHeight="15.5" x14ac:dyDescent="0.45"/>
  <cols>
    <col min="3" max="3" width="11.25" customWidth="1"/>
    <col min="6" max="6" width="32.75" bestFit="1" customWidth="1"/>
    <col min="8" max="8" width="11" style="34"/>
    <col min="9" max="9" width="15.75" style="34" customWidth="1"/>
  </cols>
  <sheetData>
    <row r="1" spans="1:9" x14ac:dyDescent="0.45">
      <c r="A1" t="s">
        <v>10</v>
      </c>
    </row>
    <row r="2" spans="1:9" s="16" customFormat="1" ht="45" customHeight="1" x14ac:dyDescent="0.45">
      <c r="A2" s="13" t="s">
        <v>0</v>
      </c>
      <c r="B2" s="14" t="s">
        <v>1</v>
      </c>
      <c r="C2" s="14" t="s">
        <v>2</v>
      </c>
      <c r="D2" s="15" t="s">
        <v>3</v>
      </c>
      <c r="E2" s="31" t="s">
        <v>11</v>
      </c>
      <c r="F2" s="32" t="s">
        <v>12</v>
      </c>
      <c r="G2" s="33" t="s">
        <v>4</v>
      </c>
      <c r="H2" s="33" t="s">
        <v>13</v>
      </c>
      <c r="I2" s="33" t="s">
        <v>14</v>
      </c>
    </row>
    <row r="3" spans="1:9" x14ac:dyDescent="0.45">
      <c r="A3" s="4">
        <v>45427</v>
      </c>
      <c r="B3" s="1">
        <v>40</v>
      </c>
      <c r="C3" s="2">
        <v>17.5</v>
      </c>
      <c r="D3" s="5">
        <v>0.43576388889050577</v>
      </c>
      <c r="E3" s="6" t="s">
        <v>5</v>
      </c>
      <c r="F3" s="6" t="s">
        <v>6</v>
      </c>
      <c r="G3" s="3">
        <v>700</v>
      </c>
    </row>
    <row r="4" spans="1:9" x14ac:dyDescent="0.45">
      <c r="A4" s="4">
        <v>45427</v>
      </c>
      <c r="B4" s="1">
        <v>70</v>
      </c>
      <c r="C4" s="2">
        <v>17.5</v>
      </c>
      <c r="D4" s="5">
        <v>0.43576388889050577</v>
      </c>
      <c r="E4" s="6" t="s">
        <v>5</v>
      </c>
      <c r="F4" s="6" t="s">
        <v>6</v>
      </c>
      <c r="G4" s="3">
        <v>1225</v>
      </c>
    </row>
    <row r="5" spans="1:9" x14ac:dyDescent="0.45">
      <c r="A5" s="4">
        <v>45427</v>
      </c>
      <c r="B5" s="1">
        <v>70</v>
      </c>
      <c r="C5" s="2">
        <v>17.5</v>
      </c>
      <c r="D5" s="5">
        <v>0.43577546296000946</v>
      </c>
      <c r="E5" s="6" t="s">
        <v>5</v>
      </c>
      <c r="F5" s="6" t="s">
        <v>6</v>
      </c>
      <c r="G5" s="3">
        <v>1225</v>
      </c>
    </row>
    <row r="6" spans="1:9" x14ac:dyDescent="0.45">
      <c r="A6" s="4">
        <v>45427</v>
      </c>
      <c r="B6" s="1">
        <v>70</v>
      </c>
      <c r="C6" s="2">
        <v>17.5</v>
      </c>
      <c r="D6" s="5">
        <v>0.43577546296000946</v>
      </c>
      <c r="E6" s="6" t="s">
        <v>5</v>
      </c>
      <c r="F6" s="6" t="s">
        <v>6</v>
      </c>
      <c r="G6" s="3">
        <v>1225</v>
      </c>
    </row>
    <row r="7" spans="1:9" x14ac:dyDescent="0.45">
      <c r="A7" s="4">
        <v>45427</v>
      </c>
      <c r="B7" s="1">
        <v>70</v>
      </c>
      <c r="C7" s="2">
        <v>17.5</v>
      </c>
      <c r="D7" s="5">
        <v>0.43577546296000946</v>
      </c>
      <c r="E7" s="6" t="s">
        <v>5</v>
      </c>
      <c r="F7" s="6" t="s">
        <v>6</v>
      </c>
      <c r="G7" s="3">
        <v>1225</v>
      </c>
    </row>
    <row r="8" spans="1:9" x14ac:dyDescent="0.45">
      <c r="A8" s="4">
        <v>45427</v>
      </c>
      <c r="B8" s="1">
        <v>70</v>
      </c>
      <c r="C8" s="2">
        <v>17.5</v>
      </c>
      <c r="D8" s="5">
        <v>0.43577546296000946</v>
      </c>
      <c r="E8" s="6" t="s">
        <v>5</v>
      </c>
      <c r="F8" s="6" t="s">
        <v>6</v>
      </c>
      <c r="G8" s="3">
        <v>1225</v>
      </c>
    </row>
    <row r="9" spans="1:9" x14ac:dyDescent="0.45">
      <c r="A9" s="4">
        <v>45427</v>
      </c>
      <c r="B9" s="1">
        <v>70</v>
      </c>
      <c r="C9" s="2">
        <v>17.5</v>
      </c>
      <c r="D9" s="5">
        <v>0.43577546296000946</v>
      </c>
      <c r="E9" s="6" t="s">
        <v>5</v>
      </c>
      <c r="F9" s="6" t="s">
        <v>6</v>
      </c>
      <c r="G9" s="3">
        <v>1225</v>
      </c>
    </row>
    <row r="10" spans="1:9" x14ac:dyDescent="0.45">
      <c r="A10" s="4">
        <v>45427</v>
      </c>
      <c r="B10" s="1">
        <v>70</v>
      </c>
      <c r="C10" s="2">
        <v>17.5</v>
      </c>
      <c r="D10" s="5">
        <v>0.43577546296000946</v>
      </c>
      <c r="E10" s="6" t="s">
        <v>5</v>
      </c>
      <c r="F10" s="6" t="s">
        <v>6</v>
      </c>
      <c r="G10" s="3">
        <v>1225</v>
      </c>
    </row>
    <row r="11" spans="1:9" x14ac:dyDescent="0.45">
      <c r="A11" s="4">
        <v>45427</v>
      </c>
      <c r="B11" s="1">
        <v>70</v>
      </c>
      <c r="C11" s="2">
        <v>17.5</v>
      </c>
      <c r="D11" s="5">
        <v>0.43578703703678912</v>
      </c>
      <c r="E11" s="6" t="s">
        <v>5</v>
      </c>
      <c r="F11" s="6" t="s">
        <v>6</v>
      </c>
      <c r="G11" s="3">
        <v>1225</v>
      </c>
    </row>
    <row r="12" spans="1:9" x14ac:dyDescent="0.45">
      <c r="A12" s="7">
        <v>45427</v>
      </c>
      <c r="B12" s="8">
        <v>39</v>
      </c>
      <c r="C12" s="9">
        <v>17.5</v>
      </c>
      <c r="D12" s="10">
        <v>0.43578703703678912</v>
      </c>
      <c r="E12" s="11" t="s">
        <v>5</v>
      </c>
      <c r="F12" s="11" t="s">
        <v>6</v>
      </c>
      <c r="G12" s="12">
        <v>682.5</v>
      </c>
      <c r="H12" s="35">
        <f>SUM(B3:B12)</f>
        <v>639</v>
      </c>
      <c r="I12" s="36">
        <f>SUM(G3:G12)/H12</f>
        <v>17.5</v>
      </c>
    </row>
    <row r="13" spans="1:9" x14ac:dyDescent="0.45">
      <c r="A13" s="4">
        <v>45427</v>
      </c>
      <c r="B13" s="1">
        <v>192</v>
      </c>
      <c r="C13" s="2">
        <v>17.5</v>
      </c>
      <c r="D13" s="5">
        <v>0.38648148148058681</v>
      </c>
      <c r="E13" s="6" t="s">
        <v>5</v>
      </c>
      <c r="F13" s="6" t="s">
        <v>7</v>
      </c>
      <c r="G13" s="3">
        <v>3360</v>
      </c>
    </row>
    <row r="14" spans="1:9" x14ac:dyDescent="0.45">
      <c r="A14" s="4">
        <v>45427</v>
      </c>
      <c r="B14" s="1">
        <v>1</v>
      </c>
      <c r="C14" s="2">
        <v>17.5</v>
      </c>
      <c r="D14" s="5">
        <v>0.41695601851824904</v>
      </c>
      <c r="E14" s="6" t="s">
        <v>5</v>
      </c>
      <c r="F14" s="6" t="s">
        <v>7</v>
      </c>
      <c r="G14" s="3">
        <v>17.5</v>
      </c>
    </row>
    <row r="15" spans="1:9" x14ac:dyDescent="0.45">
      <c r="A15" s="4">
        <v>45427</v>
      </c>
      <c r="B15" s="1">
        <v>34</v>
      </c>
      <c r="C15" s="2">
        <v>17.5</v>
      </c>
      <c r="D15" s="5">
        <v>0.43462962962803431</v>
      </c>
      <c r="E15" s="6" t="s">
        <v>5</v>
      </c>
      <c r="F15" s="6" t="s">
        <v>7</v>
      </c>
      <c r="G15" s="3">
        <v>595</v>
      </c>
    </row>
    <row r="16" spans="1:9" x14ac:dyDescent="0.45">
      <c r="A16" s="4">
        <v>45427</v>
      </c>
      <c r="B16" s="1">
        <v>73</v>
      </c>
      <c r="C16" s="2">
        <v>17.5</v>
      </c>
      <c r="D16" s="5">
        <v>0.43570601852115942</v>
      </c>
      <c r="E16" s="6" t="s">
        <v>5</v>
      </c>
      <c r="F16" s="6" t="s">
        <v>7</v>
      </c>
      <c r="G16" s="3">
        <v>1277.5</v>
      </c>
    </row>
    <row r="17" spans="1:9" x14ac:dyDescent="0.45">
      <c r="A17" s="4">
        <v>45427</v>
      </c>
      <c r="B17" s="1">
        <v>25</v>
      </c>
      <c r="C17" s="2">
        <v>17.2</v>
      </c>
      <c r="D17" s="5">
        <v>0.45175925926014315</v>
      </c>
      <c r="E17" s="6" t="s">
        <v>5</v>
      </c>
      <c r="F17" s="6" t="s">
        <v>7</v>
      </c>
      <c r="G17" s="3">
        <v>430</v>
      </c>
    </row>
    <row r="18" spans="1:9" x14ac:dyDescent="0.45">
      <c r="A18" s="7">
        <v>45427</v>
      </c>
      <c r="B18" s="8">
        <v>284</v>
      </c>
      <c r="C18" s="9">
        <v>17.5</v>
      </c>
      <c r="D18" s="10">
        <v>0.61887731481692754</v>
      </c>
      <c r="E18" s="11" t="s">
        <v>5</v>
      </c>
      <c r="F18" s="11" t="s">
        <v>7</v>
      </c>
      <c r="G18" s="12">
        <v>4970</v>
      </c>
      <c r="H18" s="35">
        <f>SUM(B13:B18)</f>
        <v>609</v>
      </c>
      <c r="I18" s="36">
        <f>SUM(G13:G18)/H18</f>
        <v>17.487684729064039</v>
      </c>
    </row>
    <row r="19" spans="1:9" x14ac:dyDescent="0.45">
      <c r="A19" s="4">
        <v>45428</v>
      </c>
      <c r="B19" s="1">
        <v>100</v>
      </c>
      <c r="C19" s="2">
        <v>17.45</v>
      </c>
      <c r="D19" s="5">
        <v>0.50226851851766696</v>
      </c>
      <c r="E19" s="6" t="s">
        <v>5</v>
      </c>
      <c r="F19" s="6" t="s">
        <v>7</v>
      </c>
      <c r="G19" s="3">
        <v>1745</v>
      </c>
    </row>
    <row r="20" spans="1:9" x14ac:dyDescent="0.45">
      <c r="A20" s="4">
        <v>45428</v>
      </c>
      <c r="B20" s="1">
        <v>90</v>
      </c>
      <c r="C20" s="2">
        <v>17.75</v>
      </c>
      <c r="D20" s="5">
        <v>0.60706018518249039</v>
      </c>
      <c r="E20" s="6" t="s">
        <v>5</v>
      </c>
      <c r="F20" s="6" t="s">
        <v>7</v>
      </c>
      <c r="G20" s="3">
        <v>1597.5</v>
      </c>
    </row>
    <row r="21" spans="1:9" x14ac:dyDescent="0.45">
      <c r="A21" s="4">
        <v>45428</v>
      </c>
      <c r="B21" s="1">
        <v>240</v>
      </c>
      <c r="C21" s="2">
        <v>17.75</v>
      </c>
      <c r="D21" s="5">
        <v>0.60851851852203254</v>
      </c>
      <c r="E21" s="6" t="s">
        <v>5</v>
      </c>
      <c r="F21" s="6" t="s">
        <v>7</v>
      </c>
      <c r="G21" s="3">
        <v>4260</v>
      </c>
    </row>
    <row r="22" spans="1:9" x14ac:dyDescent="0.45">
      <c r="A22" s="4">
        <v>45428</v>
      </c>
      <c r="B22" s="1">
        <v>35</v>
      </c>
      <c r="C22" s="2">
        <v>17.75</v>
      </c>
      <c r="D22" s="5">
        <v>0.61582175926014315</v>
      </c>
      <c r="E22" s="6" t="s">
        <v>5</v>
      </c>
      <c r="F22" s="6" t="s">
        <v>7</v>
      </c>
      <c r="G22" s="3">
        <v>621.25</v>
      </c>
    </row>
    <row r="23" spans="1:9" x14ac:dyDescent="0.45">
      <c r="A23" s="7">
        <v>45428</v>
      </c>
      <c r="B23" s="8">
        <v>155</v>
      </c>
      <c r="C23" s="9">
        <v>17.75</v>
      </c>
      <c r="D23" s="10">
        <v>0.61770833333139308</v>
      </c>
      <c r="E23" s="11" t="s">
        <v>5</v>
      </c>
      <c r="F23" s="11" t="s">
        <v>7</v>
      </c>
      <c r="G23" s="12">
        <v>2751.25</v>
      </c>
      <c r="H23" s="35">
        <f>SUM(B19:B23)</f>
        <v>620</v>
      </c>
      <c r="I23" s="36">
        <f>SUM(G19:G23)/H23</f>
        <v>17.701612903225808</v>
      </c>
    </row>
    <row r="24" spans="1:9" x14ac:dyDescent="0.45">
      <c r="A24" s="4">
        <v>45428</v>
      </c>
      <c r="B24" s="1">
        <v>282</v>
      </c>
      <c r="C24" s="2">
        <v>17.75</v>
      </c>
      <c r="D24" s="5">
        <v>0.64581018518219935</v>
      </c>
      <c r="E24" s="6" t="s">
        <v>5</v>
      </c>
      <c r="F24" s="6" t="s">
        <v>6</v>
      </c>
      <c r="G24" s="3">
        <v>5005.5</v>
      </c>
    </row>
    <row r="25" spans="1:9" x14ac:dyDescent="0.45">
      <c r="A25" s="7">
        <v>45428</v>
      </c>
      <c r="B25" s="8">
        <v>387</v>
      </c>
      <c r="C25" s="9">
        <v>17.8</v>
      </c>
      <c r="D25" s="10">
        <v>0.65511574073752854</v>
      </c>
      <c r="E25" s="11" t="s">
        <v>5</v>
      </c>
      <c r="F25" s="11" t="s">
        <v>6</v>
      </c>
      <c r="G25" s="12">
        <v>6888.6</v>
      </c>
      <c r="H25" s="35">
        <f>SUM(B24:B25)</f>
        <v>669</v>
      </c>
      <c r="I25" s="36">
        <f>SUM(G24:G25)/H25</f>
        <v>17.778923766816146</v>
      </c>
    </row>
    <row r="26" spans="1:9" x14ac:dyDescent="0.45">
      <c r="A26" s="4">
        <v>45429</v>
      </c>
      <c r="B26" s="1">
        <v>225</v>
      </c>
      <c r="C26" s="2">
        <v>17.899999999999999</v>
      </c>
      <c r="D26" s="5">
        <v>0.46387731481809169</v>
      </c>
      <c r="E26" s="6" t="s">
        <v>5</v>
      </c>
      <c r="F26" s="6" t="s">
        <v>7</v>
      </c>
      <c r="G26" s="3">
        <v>4027.4999999999995</v>
      </c>
    </row>
    <row r="27" spans="1:9" x14ac:dyDescent="0.45">
      <c r="A27" s="4">
        <v>45429</v>
      </c>
      <c r="B27" s="1">
        <v>75</v>
      </c>
      <c r="C27" s="2">
        <v>17.899999999999999</v>
      </c>
      <c r="D27" s="5">
        <v>0.46387731481809169</v>
      </c>
      <c r="E27" s="6" t="s">
        <v>5</v>
      </c>
      <c r="F27" s="6" t="s">
        <v>7</v>
      </c>
      <c r="G27" s="3">
        <v>1342.5</v>
      </c>
    </row>
    <row r="28" spans="1:9" x14ac:dyDescent="0.45">
      <c r="A28" s="7">
        <v>45429</v>
      </c>
      <c r="B28" s="8">
        <v>306</v>
      </c>
      <c r="C28" s="9">
        <v>17.8</v>
      </c>
      <c r="D28" s="10">
        <v>0.55901620370423188</v>
      </c>
      <c r="E28" s="11" t="s">
        <v>5</v>
      </c>
      <c r="F28" s="11" t="s">
        <v>7</v>
      </c>
      <c r="G28" s="12">
        <v>5446.8</v>
      </c>
      <c r="H28" s="35">
        <f>SUM(B26:B28)</f>
        <v>606</v>
      </c>
      <c r="I28" s="36">
        <f>SUM(G26:G28)/H28</f>
        <v>17.849504950495049</v>
      </c>
    </row>
    <row r="29" spans="1:9" x14ac:dyDescent="0.45">
      <c r="A29" s="4">
        <v>45429</v>
      </c>
      <c r="B29" s="1">
        <v>75</v>
      </c>
      <c r="C29" s="2">
        <v>17.899999999999999</v>
      </c>
      <c r="D29" s="5">
        <v>0.59079861111240461</v>
      </c>
      <c r="E29" s="6" t="s">
        <v>5</v>
      </c>
      <c r="F29" s="6" t="s">
        <v>6</v>
      </c>
      <c r="G29" s="3">
        <v>1342.5</v>
      </c>
    </row>
    <row r="30" spans="1:9" x14ac:dyDescent="0.45">
      <c r="A30" s="7">
        <v>45429</v>
      </c>
      <c r="B30" s="8">
        <v>280</v>
      </c>
      <c r="C30" s="9">
        <v>17.899999999999999</v>
      </c>
      <c r="D30" s="10">
        <v>0.64581018518219935</v>
      </c>
      <c r="E30" s="11" t="s">
        <v>5</v>
      </c>
      <c r="F30" s="11" t="s">
        <v>6</v>
      </c>
      <c r="G30" s="12">
        <v>5012</v>
      </c>
      <c r="H30" s="35">
        <f>SUM(B29:B30)</f>
        <v>355</v>
      </c>
      <c r="I30" s="36">
        <f>SUM(G29:G30)/H30</f>
        <v>17.899999999999999</v>
      </c>
    </row>
    <row r="31" spans="1:9" x14ac:dyDescent="0.45">
      <c r="A31" s="17">
        <v>45433</v>
      </c>
      <c r="B31" s="18">
        <v>660</v>
      </c>
      <c r="C31" s="19">
        <v>17.7</v>
      </c>
      <c r="D31" s="20">
        <v>0.61621527777606389</v>
      </c>
      <c r="E31" s="21" t="s">
        <v>5</v>
      </c>
      <c r="F31" s="21" t="s">
        <v>7</v>
      </c>
      <c r="G31" s="22">
        <v>11682</v>
      </c>
      <c r="H31" s="37">
        <f>SUM(B31)</f>
        <v>660</v>
      </c>
      <c r="I31" s="36">
        <f>SUM(G31)/H31</f>
        <v>17.7</v>
      </c>
    </row>
    <row r="32" spans="1:9" x14ac:dyDescent="0.45">
      <c r="A32" s="4">
        <v>45433</v>
      </c>
      <c r="B32" s="1">
        <v>200</v>
      </c>
      <c r="C32" s="2">
        <v>17.75</v>
      </c>
      <c r="D32" s="5">
        <v>0.64427083333430346</v>
      </c>
      <c r="E32" s="6" t="s">
        <v>5</v>
      </c>
      <c r="F32" s="6" t="s">
        <v>6</v>
      </c>
      <c r="G32" s="3">
        <v>3550</v>
      </c>
    </row>
    <row r="33" spans="1:9" x14ac:dyDescent="0.45">
      <c r="A33" s="4">
        <v>45433</v>
      </c>
      <c r="B33" s="1">
        <v>200</v>
      </c>
      <c r="C33" s="2">
        <v>17.75</v>
      </c>
      <c r="D33" s="5">
        <v>0.64435185184993315</v>
      </c>
      <c r="E33" s="6" t="s">
        <v>5</v>
      </c>
      <c r="F33" s="6" t="s">
        <v>6</v>
      </c>
      <c r="G33" s="3">
        <v>3550</v>
      </c>
    </row>
    <row r="34" spans="1:9" x14ac:dyDescent="0.45">
      <c r="A34" s="7">
        <v>45433</v>
      </c>
      <c r="B34" s="8">
        <v>224</v>
      </c>
      <c r="C34" s="9">
        <v>17.75</v>
      </c>
      <c r="D34" s="10">
        <v>0.64581018518219935</v>
      </c>
      <c r="E34" s="11" t="s">
        <v>5</v>
      </c>
      <c r="F34" s="11" t="s">
        <v>6</v>
      </c>
      <c r="G34" s="12">
        <v>3976</v>
      </c>
      <c r="H34" s="35">
        <f>SUM(B32:B34)</f>
        <v>624</v>
      </c>
      <c r="I34" s="36">
        <f>SUM(G32:G34)/H34</f>
        <v>17.75</v>
      </c>
    </row>
    <row r="35" spans="1:9" x14ac:dyDescent="0.45">
      <c r="A35" s="17">
        <v>45434</v>
      </c>
      <c r="B35" s="18">
        <v>713</v>
      </c>
      <c r="C35" s="19">
        <v>18</v>
      </c>
      <c r="D35" s="20">
        <v>0.42299768518569181</v>
      </c>
      <c r="E35" s="21" t="s">
        <v>5</v>
      </c>
      <c r="F35" s="21" t="s">
        <v>7</v>
      </c>
      <c r="G35" s="22">
        <v>12834</v>
      </c>
      <c r="H35" s="37">
        <f>SUM(B35)</f>
        <v>713</v>
      </c>
      <c r="I35" s="36">
        <f>SUM(G35)/H35</f>
        <v>18</v>
      </c>
    </row>
    <row r="36" spans="1:9" x14ac:dyDescent="0.45">
      <c r="A36" s="4">
        <v>45434</v>
      </c>
      <c r="B36" s="1">
        <v>70</v>
      </c>
      <c r="C36" s="2">
        <v>18</v>
      </c>
      <c r="D36" s="5">
        <v>0.42603009259619284</v>
      </c>
      <c r="E36" s="6" t="s">
        <v>5</v>
      </c>
      <c r="F36" s="6" t="s">
        <v>6</v>
      </c>
      <c r="G36" s="3">
        <v>1260</v>
      </c>
    </row>
    <row r="37" spans="1:9" x14ac:dyDescent="0.45">
      <c r="A37" s="7">
        <v>45434</v>
      </c>
      <c r="B37" s="8">
        <v>515</v>
      </c>
      <c r="C37" s="9">
        <v>18</v>
      </c>
      <c r="D37" s="10">
        <v>0.42609953703504289</v>
      </c>
      <c r="E37" s="11" t="s">
        <v>5</v>
      </c>
      <c r="F37" s="11" t="s">
        <v>6</v>
      </c>
      <c r="G37" s="12">
        <v>9270</v>
      </c>
      <c r="H37" s="35">
        <f>SUM(B36:B37)</f>
        <v>585</v>
      </c>
      <c r="I37" s="36">
        <f>SUM(G36:G37)/H37</f>
        <v>18</v>
      </c>
    </row>
    <row r="38" spans="1:9" x14ac:dyDescent="0.45">
      <c r="A38" s="4">
        <v>45446</v>
      </c>
      <c r="B38" s="1">
        <v>500</v>
      </c>
      <c r="C38" s="2">
        <v>17.399999999999999</v>
      </c>
      <c r="D38" s="5">
        <v>0.52527777777868323</v>
      </c>
      <c r="E38" s="6" t="s">
        <v>5</v>
      </c>
      <c r="F38" s="6" t="s">
        <v>7</v>
      </c>
      <c r="G38" s="3">
        <v>8700</v>
      </c>
      <c r="H38"/>
      <c r="I38"/>
    </row>
    <row r="39" spans="1:9" x14ac:dyDescent="0.45">
      <c r="A39" s="4">
        <v>45446</v>
      </c>
      <c r="B39" s="1">
        <v>44</v>
      </c>
      <c r="C39" s="2">
        <v>17.399999999999999</v>
      </c>
      <c r="D39" s="5">
        <v>0.5689699074064265</v>
      </c>
      <c r="E39" s="6" t="s">
        <v>5</v>
      </c>
      <c r="F39" s="6" t="s">
        <v>7</v>
      </c>
      <c r="G39" s="3">
        <v>765.59999999999991</v>
      </c>
      <c r="H39"/>
      <c r="I39"/>
    </row>
    <row r="40" spans="1:9" x14ac:dyDescent="0.45">
      <c r="A40" s="4">
        <v>45446</v>
      </c>
      <c r="B40" s="1">
        <v>88</v>
      </c>
      <c r="C40" s="2">
        <v>17.399999999999999</v>
      </c>
      <c r="D40" s="5">
        <v>0.6108217592627625</v>
      </c>
      <c r="E40" s="6" t="s">
        <v>5</v>
      </c>
      <c r="F40" s="6" t="s">
        <v>7</v>
      </c>
      <c r="G40" s="3">
        <v>1531.1999999999998</v>
      </c>
      <c r="H40"/>
      <c r="I40"/>
    </row>
    <row r="41" spans="1:9" x14ac:dyDescent="0.45">
      <c r="A41" s="4">
        <v>45446</v>
      </c>
      <c r="B41" s="1">
        <v>41</v>
      </c>
      <c r="C41" s="2">
        <v>17.399999999999999</v>
      </c>
      <c r="D41" s="5">
        <v>0.6108217592627625</v>
      </c>
      <c r="E41" s="6" t="s">
        <v>5</v>
      </c>
      <c r="F41" s="6" t="s">
        <v>7</v>
      </c>
      <c r="G41" s="3">
        <v>713.4</v>
      </c>
      <c r="H41"/>
      <c r="I41"/>
    </row>
    <row r="42" spans="1:9" x14ac:dyDescent="0.45">
      <c r="A42" s="4">
        <v>45446</v>
      </c>
      <c r="B42" s="1">
        <v>194</v>
      </c>
      <c r="C42" s="2">
        <v>17.399999999999999</v>
      </c>
      <c r="D42" s="5">
        <v>0.66021990740409819</v>
      </c>
      <c r="E42" s="6" t="s">
        <v>5</v>
      </c>
      <c r="F42" s="6" t="s">
        <v>7</v>
      </c>
      <c r="G42" s="3">
        <v>3375.6</v>
      </c>
      <c r="H42"/>
      <c r="I42"/>
    </row>
    <row r="43" spans="1:9" x14ac:dyDescent="0.45">
      <c r="A43" s="4">
        <v>45446</v>
      </c>
      <c r="B43" s="1">
        <v>150</v>
      </c>
      <c r="C43" s="2">
        <v>17.399999999999999</v>
      </c>
      <c r="D43" s="5">
        <v>0.67283564814715646</v>
      </c>
      <c r="E43" s="6" t="s">
        <v>5</v>
      </c>
      <c r="F43" s="6" t="s">
        <v>7</v>
      </c>
      <c r="G43" s="3">
        <v>2610</v>
      </c>
      <c r="H43"/>
      <c r="I43"/>
    </row>
    <row r="44" spans="1:9" x14ac:dyDescent="0.45">
      <c r="A44" s="7">
        <v>45446</v>
      </c>
      <c r="B44" s="8">
        <v>28</v>
      </c>
      <c r="C44" s="9">
        <v>17.399999999999999</v>
      </c>
      <c r="D44" s="10">
        <v>0.67283564814715646</v>
      </c>
      <c r="E44" s="11" t="s">
        <v>5</v>
      </c>
      <c r="F44" s="11" t="s">
        <v>7</v>
      </c>
      <c r="G44" s="12">
        <v>487.19999999999993</v>
      </c>
      <c r="H44" s="8">
        <f>SUM(B38:B44)</f>
        <v>1045</v>
      </c>
      <c r="I44" s="40">
        <v>17.399999999999999</v>
      </c>
    </row>
    <row r="45" spans="1:9" x14ac:dyDescent="0.45">
      <c r="A45" s="4">
        <v>45446</v>
      </c>
      <c r="B45" s="1">
        <v>400</v>
      </c>
      <c r="C45" s="2">
        <v>17.5</v>
      </c>
      <c r="D45" s="5">
        <v>0.72134259259473765</v>
      </c>
      <c r="E45" s="6" t="s">
        <v>5</v>
      </c>
      <c r="F45" s="6" t="s">
        <v>6</v>
      </c>
      <c r="G45" s="3">
        <v>7000</v>
      </c>
      <c r="H45"/>
      <c r="I45"/>
    </row>
    <row r="46" spans="1:9" x14ac:dyDescent="0.45">
      <c r="A46" s="7">
        <v>45446</v>
      </c>
      <c r="B46" s="8">
        <v>288</v>
      </c>
      <c r="C46" s="9">
        <v>17.399999999999999</v>
      </c>
      <c r="D46" s="10">
        <v>0.729143518517958</v>
      </c>
      <c r="E46" s="11" t="s">
        <v>5</v>
      </c>
      <c r="F46" s="11" t="s">
        <v>6</v>
      </c>
      <c r="G46" s="12">
        <v>5011.2</v>
      </c>
      <c r="H46" s="8">
        <f>SUM(B45:B46)</f>
        <v>688</v>
      </c>
      <c r="I46" s="9">
        <v>17.458100000000002</v>
      </c>
    </row>
    <row r="47" spans="1:9" x14ac:dyDescent="0.45">
      <c r="A47" s="4">
        <v>45447</v>
      </c>
      <c r="B47" s="1">
        <v>500</v>
      </c>
      <c r="C47" s="2">
        <v>17.25</v>
      </c>
      <c r="D47" s="5">
        <v>0.69862268518772908</v>
      </c>
      <c r="E47" s="6" t="s">
        <v>5</v>
      </c>
      <c r="F47" s="6" t="s">
        <v>7</v>
      </c>
      <c r="G47" s="3">
        <v>8625</v>
      </c>
      <c r="H47"/>
      <c r="I47"/>
    </row>
    <row r="48" spans="1:9" x14ac:dyDescent="0.45">
      <c r="A48" s="4">
        <v>45447</v>
      </c>
      <c r="B48" s="1">
        <v>500</v>
      </c>
      <c r="C48" s="2">
        <v>17.25</v>
      </c>
      <c r="D48" s="5">
        <v>0.69862268518772908</v>
      </c>
      <c r="E48" s="6" t="s">
        <v>5</v>
      </c>
      <c r="F48" s="6" t="s">
        <v>7</v>
      </c>
      <c r="G48" s="3">
        <v>8625</v>
      </c>
      <c r="H48"/>
      <c r="I48"/>
    </row>
    <row r="49" spans="1:9" x14ac:dyDescent="0.45">
      <c r="A49" s="7">
        <v>45447</v>
      </c>
      <c r="B49" s="8">
        <v>29</v>
      </c>
      <c r="C49" s="9">
        <v>17.25</v>
      </c>
      <c r="D49" s="10">
        <v>0.71618055555882165</v>
      </c>
      <c r="E49" s="11" t="s">
        <v>5</v>
      </c>
      <c r="F49" s="11" t="s">
        <v>7</v>
      </c>
      <c r="G49" s="12">
        <v>500.25</v>
      </c>
      <c r="H49" s="8">
        <f>B47+B48+B49</f>
        <v>1029</v>
      </c>
      <c r="I49" s="40">
        <v>17.25</v>
      </c>
    </row>
    <row r="50" spans="1:9" x14ac:dyDescent="0.45">
      <c r="A50" s="4">
        <v>45447</v>
      </c>
      <c r="B50" s="1">
        <v>70</v>
      </c>
      <c r="C50" s="2">
        <v>17.350000000000001</v>
      </c>
      <c r="D50" s="5">
        <v>0.67928240740729962</v>
      </c>
      <c r="E50" s="6" t="s">
        <v>5</v>
      </c>
      <c r="F50" s="6" t="s">
        <v>6</v>
      </c>
      <c r="G50" s="3">
        <v>1214.5</v>
      </c>
      <c r="H50"/>
      <c r="I50"/>
    </row>
    <row r="51" spans="1:9" x14ac:dyDescent="0.45">
      <c r="A51" s="7">
        <v>45447</v>
      </c>
      <c r="B51" s="8">
        <v>289</v>
      </c>
      <c r="C51" s="9">
        <v>17.350000000000001</v>
      </c>
      <c r="D51" s="10">
        <v>0.729143518517958</v>
      </c>
      <c r="E51" s="11" t="s">
        <v>5</v>
      </c>
      <c r="F51" s="11" t="s">
        <v>6</v>
      </c>
      <c r="G51" s="12">
        <v>5014.1500000000005</v>
      </c>
      <c r="H51" s="8">
        <f>B50+B51</f>
        <v>359</v>
      </c>
      <c r="I51" s="9">
        <v>17.350000000000001</v>
      </c>
    </row>
    <row r="52" spans="1:9" x14ac:dyDescent="0.45">
      <c r="A52" s="4">
        <v>45448</v>
      </c>
      <c r="B52" s="1">
        <v>70</v>
      </c>
      <c r="C52" s="2">
        <v>17.350000000000001</v>
      </c>
      <c r="D52" s="5">
        <v>0.42339120370161254</v>
      </c>
      <c r="E52" s="6" t="s">
        <v>5</v>
      </c>
      <c r="F52" s="6" t="s">
        <v>6</v>
      </c>
      <c r="G52" s="3">
        <v>1214.5</v>
      </c>
      <c r="H52" s="3"/>
      <c r="I52" s="2"/>
    </row>
    <row r="53" spans="1:9" x14ac:dyDescent="0.45">
      <c r="A53" s="4">
        <v>45448</v>
      </c>
      <c r="B53" s="1">
        <v>550</v>
      </c>
      <c r="C53" s="2">
        <v>17.350000000000001</v>
      </c>
      <c r="D53" s="5">
        <v>0.43204861111007631</v>
      </c>
      <c r="E53" s="6" t="s">
        <v>5</v>
      </c>
      <c r="F53" s="6" t="s">
        <v>6</v>
      </c>
      <c r="G53" s="3">
        <v>9542.5</v>
      </c>
      <c r="H53"/>
      <c r="I53"/>
    </row>
    <row r="54" spans="1:9" x14ac:dyDescent="0.45">
      <c r="A54" s="4">
        <v>45448</v>
      </c>
      <c r="B54" s="1">
        <v>120</v>
      </c>
      <c r="C54" s="2">
        <v>17.350000000000001</v>
      </c>
      <c r="D54" s="5">
        <v>0.44843750000291038</v>
      </c>
      <c r="E54" s="6" t="s">
        <v>5</v>
      </c>
      <c r="F54" s="6" t="s">
        <v>6</v>
      </c>
      <c r="G54" s="3">
        <v>2082</v>
      </c>
      <c r="H54"/>
      <c r="I54"/>
    </row>
    <row r="55" spans="1:9" x14ac:dyDescent="0.45">
      <c r="A55" s="7">
        <v>45448</v>
      </c>
      <c r="B55" s="8">
        <v>39</v>
      </c>
      <c r="C55" s="9">
        <v>17.3</v>
      </c>
      <c r="D55" s="10">
        <v>0.51648148147796746</v>
      </c>
      <c r="E55" s="11" t="s">
        <v>5</v>
      </c>
      <c r="F55" s="11" t="s">
        <v>6</v>
      </c>
      <c r="G55" s="12">
        <v>674.7</v>
      </c>
      <c r="H55" s="8">
        <f>B53+B54+B52+B55</f>
        <v>779</v>
      </c>
      <c r="I55" s="40">
        <f>SUMPRODUCT(B52:B55,C52:C55)/SUM(B52:B55)</f>
        <v>17.347496790757383</v>
      </c>
    </row>
    <row r="56" spans="1:9" x14ac:dyDescent="0.45">
      <c r="A56" s="4">
        <v>45448</v>
      </c>
      <c r="B56" s="1">
        <v>500</v>
      </c>
      <c r="C56" s="2">
        <v>17.399999999999999</v>
      </c>
      <c r="D56" s="5">
        <v>0.45321759259240935</v>
      </c>
      <c r="E56" s="6" t="s">
        <v>5</v>
      </c>
      <c r="F56" s="6" t="s">
        <v>7</v>
      </c>
      <c r="G56" s="3">
        <v>8700</v>
      </c>
      <c r="H56"/>
      <c r="I56"/>
    </row>
    <row r="57" spans="1:9" x14ac:dyDescent="0.45">
      <c r="A57" s="4">
        <v>45448</v>
      </c>
      <c r="B57" s="1">
        <v>478</v>
      </c>
      <c r="C57" s="2">
        <v>17.25</v>
      </c>
      <c r="D57" s="5">
        <v>0.50685185185284354</v>
      </c>
      <c r="E57" s="6" t="s">
        <v>5</v>
      </c>
      <c r="F57" s="6" t="s">
        <v>7</v>
      </c>
      <c r="G57" s="3">
        <v>8245.5</v>
      </c>
      <c r="H57"/>
      <c r="I57"/>
    </row>
    <row r="58" spans="1:9" x14ac:dyDescent="0.45">
      <c r="A58" s="7">
        <v>45448</v>
      </c>
      <c r="B58" s="8">
        <v>107</v>
      </c>
      <c r="C58" s="9">
        <v>17.3</v>
      </c>
      <c r="D58" s="10">
        <v>0.56052083333634073</v>
      </c>
      <c r="E58" s="11" t="s">
        <v>5</v>
      </c>
      <c r="F58" s="11" t="s">
        <v>7</v>
      </c>
      <c r="G58" s="12">
        <v>1851.1000000000001</v>
      </c>
      <c r="H58" s="8">
        <f>B56+B57+B58</f>
        <v>1085</v>
      </c>
      <c r="I58" s="9">
        <f>SUMPRODUCT(B56:B58,C56:C58)/SUM(B56:B58)</f>
        <v>17.324055299539168</v>
      </c>
    </row>
    <row r="59" spans="1:9" x14ac:dyDescent="0.45">
      <c r="A59" s="4">
        <v>45449</v>
      </c>
      <c r="B59" s="1">
        <v>70</v>
      </c>
      <c r="C59" s="2">
        <v>17.350000000000001</v>
      </c>
      <c r="D59" s="5">
        <v>0.54262731481139781</v>
      </c>
      <c r="E59" s="6" t="s">
        <v>5</v>
      </c>
      <c r="F59" s="6" t="s">
        <v>6</v>
      </c>
      <c r="G59" s="3">
        <v>1214.5</v>
      </c>
      <c r="H59"/>
      <c r="I59"/>
    </row>
    <row r="60" spans="1:9" x14ac:dyDescent="0.45">
      <c r="A60" s="4">
        <v>45449</v>
      </c>
      <c r="B60" s="1">
        <v>115</v>
      </c>
      <c r="C60" s="2">
        <v>17.600000000000001</v>
      </c>
      <c r="D60" s="5">
        <v>0.57353009259531973</v>
      </c>
      <c r="E60" s="6" t="s">
        <v>5</v>
      </c>
      <c r="F60" s="6" t="s">
        <v>6</v>
      </c>
      <c r="G60" s="3">
        <v>2024.0000000000002</v>
      </c>
      <c r="H60"/>
      <c r="I60"/>
    </row>
    <row r="61" spans="1:9" x14ac:dyDescent="0.45">
      <c r="A61" s="4">
        <v>45449</v>
      </c>
      <c r="B61" s="1">
        <v>100</v>
      </c>
      <c r="C61" s="2">
        <v>17.600000000000001</v>
      </c>
      <c r="D61" s="5">
        <v>0.58423611111356877</v>
      </c>
      <c r="E61" s="6" t="s">
        <v>5</v>
      </c>
      <c r="F61" s="6" t="s">
        <v>6</v>
      </c>
      <c r="G61" s="3">
        <v>1760.0000000000002</v>
      </c>
      <c r="H61"/>
      <c r="I61"/>
    </row>
    <row r="62" spans="1:9" x14ac:dyDescent="0.45">
      <c r="A62" s="7">
        <v>45449</v>
      </c>
      <c r="B62" s="8">
        <v>452</v>
      </c>
      <c r="C62" s="9">
        <v>17.600000000000001</v>
      </c>
      <c r="D62" s="10">
        <v>0.61167824074072996</v>
      </c>
      <c r="E62" s="11" t="s">
        <v>5</v>
      </c>
      <c r="F62" s="11" t="s">
        <v>6</v>
      </c>
      <c r="G62" s="12">
        <v>7955.2000000000007</v>
      </c>
      <c r="H62" s="8">
        <f>SUM(B59:B62)</f>
        <v>737</v>
      </c>
      <c r="I62" s="40">
        <f>SUMPRODUCT(B59:B62,C59:C62)/SUM(B59:B62)</f>
        <v>17.576255088195389</v>
      </c>
    </row>
    <row r="63" spans="1:9" x14ac:dyDescent="0.45">
      <c r="A63" s="4">
        <v>45449</v>
      </c>
      <c r="B63" s="1">
        <v>310</v>
      </c>
      <c r="C63" s="2">
        <v>17.350000000000001</v>
      </c>
      <c r="D63" s="5">
        <v>0.4232523148166365</v>
      </c>
      <c r="E63" s="6" t="s">
        <v>5</v>
      </c>
      <c r="F63" s="6" t="s">
        <v>7</v>
      </c>
      <c r="G63" s="3">
        <v>5378.5</v>
      </c>
      <c r="H63"/>
      <c r="I63"/>
    </row>
    <row r="64" spans="1:9" x14ac:dyDescent="0.45">
      <c r="A64" s="4">
        <v>45449</v>
      </c>
      <c r="B64" s="1">
        <v>190</v>
      </c>
      <c r="C64" s="2">
        <v>17.350000000000001</v>
      </c>
      <c r="D64" s="5">
        <v>0.44232638888934162</v>
      </c>
      <c r="E64" s="6" t="s">
        <v>5</v>
      </c>
      <c r="F64" s="6" t="s">
        <v>7</v>
      </c>
      <c r="G64" s="3">
        <v>3296.5000000000005</v>
      </c>
      <c r="H64"/>
      <c r="I64"/>
    </row>
    <row r="65" spans="1:9" x14ac:dyDescent="0.45">
      <c r="A65" s="4">
        <v>45449</v>
      </c>
      <c r="B65" s="1">
        <v>250</v>
      </c>
      <c r="C65" s="2">
        <v>17.100000000000001</v>
      </c>
      <c r="D65" s="5">
        <v>0.44302083333604969</v>
      </c>
      <c r="E65" s="6" t="s">
        <v>5</v>
      </c>
      <c r="F65" s="6" t="s">
        <v>7</v>
      </c>
      <c r="G65" s="3">
        <v>4275</v>
      </c>
      <c r="H65"/>
      <c r="I65"/>
    </row>
    <row r="66" spans="1:9" x14ac:dyDescent="0.45">
      <c r="A66" s="7">
        <v>45449</v>
      </c>
      <c r="B66" s="8">
        <v>357</v>
      </c>
      <c r="C66" s="9">
        <v>17.5</v>
      </c>
      <c r="D66" s="10">
        <v>0.66883101851999527</v>
      </c>
      <c r="E66" s="11" t="s">
        <v>5</v>
      </c>
      <c r="F66" s="11" t="s">
        <v>7</v>
      </c>
      <c r="G66" s="12">
        <v>6247.5</v>
      </c>
      <c r="H66" s="8">
        <f>SUM(B63:B66)</f>
        <v>1107</v>
      </c>
      <c r="I66" s="9">
        <f>SUMPRODUCT(B63:B66,C63:C66)/SUM(B63:B66)</f>
        <v>17.341915085817526</v>
      </c>
    </row>
    <row r="67" spans="1:9" x14ac:dyDescent="0.45">
      <c r="A67" s="4">
        <v>45450</v>
      </c>
      <c r="B67" s="1">
        <v>419</v>
      </c>
      <c r="C67" s="2">
        <v>17.600000000000001</v>
      </c>
      <c r="D67" s="5">
        <v>0.37973379629693227</v>
      </c>
      <c r="E67" s="6" t="s">
        <v>5</v>
      </c>
      <c r="F67" s="6" t="s">
        <v>7</v>
      </c>
      <c r="G67" s="3">
        <v>7374.4000000000005</v>
      </c>
      <c r="H67"/>
      <c r="I67"/>
    </row>
    <row r="68" spans="1:9" x14ac:dyDescent="0.45">
      <c r="A68" s="4">
        <v>45450</v>
      </c>
      <c r="B68" s="1">
        <v>20</v>
      </c>
      <c r="C68" s="2">
        <v>17.600000000000001</v>
      </c>
      <c r="D68" s="5">
        <v>0.39425925925752381</v>
      </c>
      <c r="E68" s="6" t="s">
        <v>5</v>
      </c>
      <c r="F68" s="6" t="s">
        <v>7</v>
      </c>
      <c r="G68" s="3">
        <v>352</v>
      </c>
      <c r="H68"/>
      <c r="I68"/>
    </row>
    <row r="69" spans="1:9" x14ac:dyDescent="0.45">
      <c r="A69" s="4">
        <v>45450</v>
      </c>
      <c r="B69" s="1">
        <v>17</v>
      </c>
      <c r="C69" s="2">
        <v>17.600000000000001</v>
      </c>
      <c r="D69" s="5">
        <v>0.41157407407445135</v>
      </c>
      <c r="E69" s="6" t="s">
        <v>5</v>
      </c>
      <c r="F69" s="6" t="s">
        <v>7</v>
      </c>
      <c r="G69" s="3">
        <v>299.20000000000005</v>
      </c>
      <c r="H69"/>
      <c r="I69"/>
    </row>
    <row r="70" spans="1:9" x14ac:dyDescent="0.45">
      <c r="A70" s="4">
        <v>45450</v>
      </c>
      <c r="B70" s="1">
        <v>114</v>
      </c>
      <c r="C70" s="2">
        <v>17.600000000000001</v>
      </c>
      <c r="D70" s="5">
        <v>0.41180555555911269</v>
      </c>
      <c r="E70" s="6" t="s">
        <v>5</v>
      </c>
      <c r="F70" s="6" t="s">
        <v>7</v>
      </c>
      <c r="G70" s="3">
        <v>2006.4</v>
      </c>
      <c r="H70"/>
      <c r="I70"/>
    </row>
    <row r="71" spans="1:9" x14ac:dyDescent="0.45">
      <c r="A71" s="4">
        <v>45450</v>
      </c>
      <c r="B71" s="1">
        <v>250</v>
      </c>
      <c r="C71" s="2">
        <v>17.600000000000001</v>
      </c>
      <c r="D71" s="5">
        <v>0.44087962962657912</v>
      </c>
      <c r="E71" s="6" t="s">
        <v>5</v>
      </c>
      <c r="F71" s="6" t="s">
        <v>7</v>
      </c>
      <c r="G71" s="3">
        <v>4400</v>
      </c>
      <c r="H71"/>
      <c r="I71"/>
    </row>
    <row r="72" spans="1:9" x14ac:dyDescent="0.45">
      <c r="A72" s="4">
        <v>45450</v>
      </c>
      <c r="B72" s="1">
        <v>250</v>
      </c>
      <c r="C72" s="2">
        <v>17.600000000000001</v>
      </c>
      <c r="D72" s="5">
        <v>0.44090277778013842</v>
      </c>
      <c r="E72" s="6" t="s">
        <v>5</v>
      </c>
      <c r="F72" s="6" t="s">
        <v>7</v>
      </c>
      <c r="G72" s="3">
        <v>4400</v>
      </c>
      <c r="H72"/>
      <c r="I72"/>
    </row>
    <row r="73" spans="1:9" x14ac:dyDescent="0.45">
      <c r="A73" s="7">
        <v>45450</v>
      </c>
      <c r="B73" s="8">
        <v>69</v>
      </c>
      <c r="C73" s="9">
        <v>17.600000000000001</v>
      </c>
      <c r="D73" s="10">
        <v>0.44093750000320142</v>
      </c>
      <c r="E73" s="11" t="s">
        <v>5</v>
      </c>
      <c r="F73" s="11" t="s">
        <v>7</v>
      </c>
      <c r="G73" s="12">
        <v>1214.4000000000001</v>
      </c>
      <c r="H73" s="8">
        <f>SUM(B67:B73)</f>
        <v>1139</v>
      </c>
      <c r="I73" s="40">
        <v>17.600000000000001</v>
      </c>
    </row>
    <row r="74" spans="1:9" x14ac:dyDescent="0.45">
      <c r="A74" s="4">
        <v>45450</v>
      </c>
      <c r="B74" s="1">
        <v>70</v>
      </c>
      <c r="C74" s="2">
        <v>17.350000000000001</v>
      </c>
      <c r="D74" s="5">
        <v>0.46709490740613546</v>
      </c>
      <c r="E74" s="6" t="s">
        <v>5</v>
      </c>
      <c r="F74" s="6" t="s">
        <v>6</v>
      </c>
      <c r="G74" s="3">
        <v>1214.5</v>
      </c>
      <c r="H74"/>
      <c r="I74"/>
    </row>
    <row r="75" spans="1:9" x14ac:dyDescent="0.45">
      <c r="A75" s="4">
        <v>45450</v>
      </c>
      <c r="B75" s="1">
        <v>70</v>
      </c>
      <c r="C75" s="2">
        <v>17.350000000000001</v>
      </c>
      <c r="D75" s="5">
        <v>0.46736111111385981</v>
      </c>
      <c r="E75" s="6" t="s">
        <v>5</v>
      </c>
      <c r="F75" s="6" t="s">
        <v>6</v>
      </c>
      <c r="G75" s="3">
        <v>1214.5</v>
      </c>
      <c r="H75"/>
      <c r="I75"/>
    </row>
    <row r="76" spans="1:9" ht="16" thickBot="1" x14ac:dyDescent="0.5">
      <c r="A76" s="41">
        <v>45450</v>
      </c>
      <c r="B76" s="42">
        <v>627</v>
      </c>
      <c r="C76" s="43">
        <v>17.350000000000001</v>
      </c>
      <c r="D76" s="44">
        <v>0.46741898148320615</v>
      </c>
      <c r="E76" s="45" t="s">
        <v>5</v>
      </c>
      <c r="F76" s="45" t="s">
        <v>6</v>
      </c>
      <c r="G76" s="46">
        <v>10878.45</v>
      </c>
      <c r="H76" s="42">
        <f>SUM(B74:B76)</f>
        <v>767</v>
      </c>
      <c r="I76" s="43">
        <v>17.350000000000001</v>
      </c>
    </row>
    <row r="77" spans="1:9" ht="16" thickTop="1" x14ac:dyDescent="0.45">
      <c r="A77" s="4">
        <v>45453</v>
      </c>
      <c r="B77" s="1">
        <v>250</v>
      </c>
      <c r="C77" s="2">
        <v>17.399999999999999</v>
      </c>
      <c r="D77" s="5">
        <v>0.41407407407677965</v>
      </c>
      <c r="E77" s="6" t="s">
        <v>5</v>
      </c>
      <c r="F77" s="6" t="s">
        <v>6</v>
      </c>
      <c r="G77" s="3">
        <v>4350</v>
      </c>
      <c r="H77"/>
      <c r="I77"/>
    </row>
    <row r="78" spans="1:9" x14ac:dyDescent="0.45">
      <c r="A78" s="4">
        <v>45453</v>
      </c>
      <c r="B78" s="1">
        <v>250</v>
      </c>
      <c r="C78" s="2">
        <v>17.399999999999999</v>
      </c>
      <c r="D78" s="5">
        <v>0.41428240740788169</v>
      </c>
      <c r="E78" s="6" t="s">
        <v>5</v>
      </c>
      <c r="F78" s="6" t="s">
        <v>6</v>
      </c>
      <c r="G78" s="3">
        <v>4350</v>
      </c>
      <c r="H78"/>
      <c r="I78"/>
    </row>
    <row r="79" spans="1:9" x14ac:dyDescent="0.45">
      <c r="A79" s="7">
        <v>45453</v>
      </c>
      <c r="B79" s="8">
        <v>269</v>
      </c>
      <c r="C79" s="9">
        <v>17.399999999999999</v>
      </c>
      <c r="D79" s="10">
        <v>0.43747685185371665</v>
      </c>
      <c r="E79" s="11" t="s">
        <v>5</v>
      </c>
      <c r="F79" s="11" t="s">
        <v>6</v>
      </c>
      <c r="G79" s="12">
        <v>4680.5999999999995</v>
      </c>
      <c r="H79" s="8">
        <f>SUM(B77:B79)</f>
        <v>769</v>
      </c>
      <c r="I79" s="9">
        <f>+C79</f>
        <v>17.399999999999999</v>
      </c>
    </row>
    <row r="80" spans="1:9" x14ac:dyDescent="0.45">
      <c r="A80" s="4">
        <v>45453</v>
      </c>
      <c r="B80" s="1">
        <v>200</v>
      </c>
      <c r="C80" s="2">
        <v>17.55</v>
      </c>
      <c r="D80" s="5">
        <v>0.39466435185022419</v>
      </c>
      <c r="E80" s="6" t="s">
        <v>5</v>
      </c>
      <c r="F80" s="6" t="s">
        <v>7</v>
      </c>
      <c r="G80" s="3">
        <v>3510</v>
      </c>
      <c r="H80"/>
      <c r="I80"/>
    </row>
    <row r="81" spans="1:9" x14ac:dyDescent="0.45">
      <c r="A81" s="4">
        <v>45453</v>
      </c>
      <c r="B81" s="1">
        <v>339</v>
      </c>
      <c r="C81" s="2">
        <v>17.55</v>
      </c>
      <c r="D81" s="5">
        <v>0.58269675925839692</v>
      </c>
      <c r="E81" s="6" t="s">
        <v>5</v>
      </c>
      <c r="F81" s="6" t="s">
        <v>7</v>
      </c>
      <c r="G81" s="3">
        <v>5949.45</v>
      </c>
      <c r="H81"/>
      <c r="I81"/>
    </row>
    <row r="82" spans="1:9" x14ac:dyDescent="0.45">
      <c r="A82" s="4">
        <v>45453</v>
      </c>
      <c r="B82" s="1">
        <v>315</v>
      </c>
      <c r="C82" s="2">
        <v>17.600000000000001</v>
      </c>
      <c r="D82" s="5">
        <v>0.58269675925839692</v>
      </c>
      <c r="E82" s="6" t="s">
        <v>5</v>
      </c>
      <c r="F82" s="6" t="s">
        <v>7</v>
      </c>
      <c r="G82" s="3">
        <v>5544</v>
      </c>
      <c r="H82"/>
      <c r="I82"/>
    </row>
    <row r="83" spans="1:9" x14ac:dyDescent="0.45">
      <c r="A83" s="7">
        <v>45453</v>
      </c>
      <c r="B83" s="8">
        <v>300</v>
      </c>
      <c r="C83" s="9">
        <v>17.600000000000001</v>
      </c>
      <c r="D83" s="10">
        <v>0.58269675925839692</v>
      </c>
      <c r="E83" s="11" t="s">
        <v>5</v>
      </c>
      <c r="F83" s="11" t="s">
        <v>7</v>
      </c>
      <c r="G83" s="12">
        <v>5280</v>
      </c>
      <c r="H83" s="8">
        <f>SUM(B80:B83)</f>
        <v>1154</v>
      </c>
      <c r="I83" s="9">
        <f>+SUMPRODUCT(B80:B83,C80:C83)/SUM(B80:B83)</f>
        <v>17.576646447140384</v>
      </c>
    </row>
    <row r="84" spans="1:9" x14ac:dyDescent="0.45">
      <c r="A84" s="4">
        <v>45454</v>
      </c>
      <c r="B84" s="1">
        <v>300</v>
      </c>
      <c r="C84" s="2">
        <v>17.100000000000001</v>
      </c>
      <c r="D84" s="5">
        <v>0.72451388889021473</v>
      </c>
      <c r="E84" s="6" t="s">
        <v>5</v>
      </c>
      <c r="F84" s="6" t="s">
        <v>7</v>
      </c>
      <c r="G84" s="3">
        <v>5130</v>
      </c>
      <c r="H84"/>
      <c r="I84"/>
    </row>
    <row r="85" spans="1:9" x14ac:dyDescent="0.45">
      <c r="A85" s="4">
        <v>45454</v>
      </c>
      <c r="B85" s="1">
        <v>113</v>
      </c>
      <c r="C85" s="2">
        <v>17.100000000000001</v>
      </c>
      <c r="D85" s="5">
        <v>0.72451388889021473</v>
      </c>
      <c r="E85" s="6" t="s">
        <v>5</v>
      </c>
      <c r="F85" s="6" t="s">
        <v>7</v>
      </c>
      <c r="G85" s="3">
        <v>1932.3000000000002</v>
      </c>
      <c r="H85"/>
      <c r="I85"/>
    </row>
    <row r="86" spans="1:9" x14ac:dyDescent="0.45">
      <c r="A86" s="4">
        <v>45454</v>
      </c>
      <c r="B86" s="1">
        <v>587</v>
      </c>
      <c r="C86" s="2">
        <v>17.100000000000001</v>
      </c>
      <c r="D86" s="5">
        <v>0.72451388889021473</v>
      </c>
      <c r="E86" s="6" t="s">
        <v>5</v>
      </c>
      <c r="F86" s="6" t="s">
        <v>7</v>
      </c>
      <c r="G86" s="3">
        <v>10037.700000000001</v>
      </c>
      <c r="H86"/>
      <c r="I86"/>
    </row>
    <row r="87" spans="1:9" x14ac:dyDescent="0.45">
      <c r="A87" s="4">
        <v>45454</v>
      </c>
      <c r="B87" s="1">
        <v>50</v>
      </c>
      <c r="C87" s="2">
        <v>17.100000000000001</v>
      </c>
      <c r="D87" s="5">
        <v>0.72451388889021473</v>
      </c>
      <c r="E87" s="6" t="s">
        <v>5</v>
      </c>
      <c r="F87" s="6" t="s">
        <v>7</v>
      </c>
      <c r="G87" s="3">
        <v>855.00000000000011</v>
      </c>
      <c r="H87"/>
      <c r="I87"/>
    </row>
    <row r="88" spans="1:9" x14ac:dyDescent="0.45">
      <c r="A88" s="7">
        <v>45454</v>
      </c>
      <c r="B88" s="8">
        <v>137</v>
      </c>
      <c r="C88" s="9">
        <v>17.100000000000001</v>
      </c>
      <c r="D88" s="10">
        <v>0.72451388889021473</v>
      </c>
      <c r="E88" s="11" t="s">
        <v>5</v>
      </c>
      <c r="F88" s="11" t="s">
        <v>7</v>
      </c>
      <c r="G88" s="12">
        <v>2342.7000000000003</v>
      </c>
      <c r="H88" s="8">
        <f>SUM(B84:B88)</f>
        <v>1187</v>
      </c>
      <c r="I88" s="40">
        <f>SUMPRODUCT(B84:B88,C84:C88)/SUM(B84:B88)</f>
        <v>17.100000000000001</v>
      </c>
    </row>
    <row r="89" spans="1:9" x14ac:dyDescent="0.45">
      <c r="A89" s="4">
        <v>45454</v>
      </c>
      <c r="B89" s="1">
        <v>70</v>
      </c>
      <c r="C89" s="2">
        <v>17.149999999999999</v>
      </c>
      <c r="D89" s="5">
        <v>0.72451388889021473</v>
      </c>
      <c r="E89" s="6" t="s">
        <v>5</v>
      </c>
      <c r="F89" s="6" t="s">
        <v>6</v>
      </c>
      <c r="G89" s="3">
        <v>1200.5</v>
      </c>
      <c r="H89"/>
      <c r="I89"/>
    </row>
    <row r="90" spans="1:9" x14ac:dyDescent="0.45">
      <c r="A90" s="7">
        <v>45454</v>
      </c>
      <c r="B90" s="8">
        <v>293</v>
      </c>
      <c r="C90" s="9">
        <v>17.100000000000001</v>
      </c>
      <c r="D90" s="10">
        <v>0.729143518517958</v>
      </c>
      <c r="E90" s="11" t="s">
        <v>5</v>
      </c>
      <c r="F90" s="11" t="s">
        <v>6</v>
      </c>
      <c r="G90" s="12">
        <v>5010.3</v>
      </c>
      <c r="H90" s="8">
        <f>SUM(B89:B90)</f>
        <v>363</v>
      </c>
      <c r="I90" s="9">
        <f>SUMPRODUCT(B89:B90,C89:C90)/SUM(B89:B90)</f>
        <v>17.109641873278239</v>
      </c>
    </row>
    <row r="91" spans="1:9" x14ac:dyDescent="0.45">
      <c r="A91" s="4">
        <v>45455</v>
      </c>
      <c r="B91" s="1">
        <v>226</v>
      </c>
      <c r="C91" s="2">
        <v>17.149999999999999</v>
      </c>
      <c r="D91" s="5">
        <v>0.45072916666686069</v>
      </c>
      <c r="E91" s="6" t="s">
        <v>5</v>
      </c>
      <c r="F91" s="6" t="s">
        <v>6</v>
      </c>
      <c r="G91" s="3">
        <v>3875.8999999999996</v>
      </c>
      <c r="H91" s="1"/>
      <c r="I91" s="2"/>
    </row>
    <row r="92" spans="1:9" x14ac:dyDescent="0.45">
      <c r="A92" s="4">
        <v>45455</v>
      </c>
      <c r="B92" s="1">
        <v>200</v>
      </c>
      <c r="C92" s="2">
        <v>17.149999999999999</v>
      </c>
      <c r="D92" s="5">
        <v>0.46828703703795327</v>
      </c>
      <c r="E92" s="6" t="s">
        <v>5</v>
      </c>
      <c r="F92" s="6" t="s">
        <v>6</v>
      </c>
      <c r="G92" s="3">
        <v>3429.9999999999995</v>
      </c>
      <c r="H92" s="1"/>
      <c r="I92" s="2"/>
    </row>
    <row r="93" spans="1:9" x14ac:dyDescent="0.45">
      <c r="A93" s="7">
        <v>45455</v>
      </c>
      <c r="B93" s="8">
        <v>295</v>
      </c>
      <c r="C93" s="9">
        <v>17.399999999999999</v>
      </c>
      <c r="D93" s="10">
        <v>0.60979166666948004</v>
      </c>
      <c r="E93" s="11" t="s">
        <v>5</v>
      </c>
      <c r="F93" s="11" t="s">
        <v>6</v>
      </c>
      <c r="G93" s="12">
        <v>5133</v>
      </c>
      <c r="H93" s="8">
        <f>SUM(B91:B93)</f>
        <v>721</v>
      </c>
      <c r="I93" s="9">
        <v>17.252288488210819</v>
      </c>
    </row>
    <row r="94" spans="1:9" x14ac:dyDescent="0.45">
      <c r="A94" s="4">
        <v>45455</v>
      </c>
      <c r="B94" s="1">
        <v>220</v>
      </c>
      <c r="C94" s="2">
        <v>17.3</v>
      </c>
      <c r="D94" s="5">
        <v>0.55024305555707542</v>
      </c>
      <c r="E94" s="6" t="s">
        <v>5</v>
      </c>
      <c r="F94" s="6" t="s">
        <v>7</v>
      </c>
      <c r="G94" s="3">
        <v>3806</v>
      </c>
      <c r="H94" s="1"/>
      <c r="I94" s="2"/>
    </row>
    <row r="95" spans="1:9" x14ac:dyDescent="0.45">
      <c r="A95" s="4">
        <v>45455</v>
      </c>
      <c r="B95" s="1">
        <v>346</v>
      </c>
      <c r="C95" s="2">
        <v>17.350000000000001</v>
      </c>
      <c r="D95" s="5">
        <v>0.55024305555707542</v>
      </c>
      <c r="E95" s="6" t="s">
        <v>5</v>
      </c>
      <c r="F95" s="6" t="s">
        <v>7</v>
      </c>
      <c r="G95" s="3">
        <v>6003.1</v>
      </c>
      <c r="H95" s="1"/>
      <c r="I95" s="2"/>
    </row>
    <row r="96" spans="1:9" x14ac:dyDescent="0.45">
      <c r="A96" s="4">
        <v>45455</v>
      </c>
      <c r="B96" s="1">
        <v>10</v>
      </c>
      <c r="C96" s="2">
        <v>17.350000000000001</v>
      </c>
      <c r="D96" s="5">
        <v>0.55024305555707542</v>
      </c>
      <c r="E96" s="6" t="s">
        <v>5</v>
      </c>
      <c r="F96" s="6" t="s">
        <v>7</v>
      </c>
      <c r="G96" s="3">
        <v>173.5</v>
      </c>
      <c r="H96" s="1"/>
      <c r="I96" s="2"/>
    </row>
    <row r="97" spans="1:9" x14ac:dyDescent="0.45">
      <c r="A97" s="4">
        <v>45455</v>
      </c>
      <c r="B97" s="1">
        <v>162</v>
      </c>
      <c r="C97" s="2">
        <v>17.350000000000001</v>
      </c>
      <c r="D97" s="5">
        <v>0.55024305555707542</v>
      </c>
      <c r="E97" s="6" t="s">
        <v>5</v>
      </c>
      <c r="F97" s="6" t="s">
        <v>7</v>
      </c>
      <c r="G97" s="3">
        <v>2810.7000000000003</v>
      </c>
      <c r="H97" s="1"/>
      <c r="I97" s="2"/>
    </row>
    <row r="98" spans="1:9" x14ac:dyDescent="0.45">
      <c r="A98" s="4">
        <v>45455</v>
      </c>
      <c r="B98" s="1">
        <v>29</v>
      </c>
      <c r="C98" s="2">
        <v>17.350000000000001</v>
      </c>
      <c r="D98" s="5">
        <v>0.55024305555707542</v>
      </c>
      <c r="E98" s="6" t="s">
        <v>5</v>
      </c>
      <c r="F98" s="6" t="s">
        <v>7</v>
      </c>
      <c r="G98" s="3">
        <v>503.15000000000003</v>
      </c>
      <c r="H98" s="1"/>
      <c r="I98" s="2"/>
    </row>
    <row r="99" spans="1:9" x14ac:dyDescent="0.45">
      <c r="A99" s="4">
        <v>45455</v>
      </c>
      <c r="B99" s="1">
        <v>143</v>
      </c>
      <c r="C99" s="2">
        <v>17.350000000000001</v>
      </c>
      <c r="D99" s="5">
        <v>0.59623842592554865</v>
      </c>
      <c r="E99" s="6" t="s">
        <v>5</v>
      </c>
      <c r="F99" s="6" t="s">
        <v>7</v>
      </c>
      <c r="G99" s="3">
        <v>2481.0500000000002</v>
      </c>
      <c r="H99" s="1"/>
      <c r="I99" s="2"/>
    </row>
    <row r="100" spans="1:9" x14ac:dyDescent="0.45">
      <c r="A100" s="4">
        <v>45455</v>
      </c>
      <c r="B100" s="1">
        <v>182</v>
      </c>
      <c r="C100" s="2">
        <v>17.350000000000001</v>
      </c>
      <c r="D100" s="5">
        <v>0.59627314814861165</v>
      </c>
      <c r="E100" s="6" t="s">
        <v>5</v>
      </c>
      <c r="F100" s="6" t="s">
        <v>7</v>
      </c>
      <c r="G100" s="3">
        <v>3157.7000000000003</v>
      </c>
      <c r="H100" s="1"/>
      <c r="I100" s="2"/>
    </row>
    <row r="101" spans="1:9" x14ac:dyDescent="0.45">
      <c r="A101" s="4">
        <v>45455</v>
      </c>
      <c r="B101" s="1">
        <v>51</v>
      </c>
      <c r="C101" s="2">
        <v>17.350000000000001</v>
      </c>
      <c r="D101" s="5">
        <v>0.596365740741021</v>
      </c>
      <c r="E101" s="6" t="s">
        <v>5</v>
      </c>
      <c r="F101" s="6" t="s">
        <v>7</v>
      </c>
      <c r="G101" s="3">
        <v>884.85</v>
      </c>
      <c r="H101" s="1"/>
      <c r="I101" s="2"/>
    </row>
    <row r="102" spans="1:9" x14ac:dyDescent="0.45">
      <c r="A102" s="7">
        <v>45455</v>
      </c>
      <c r="B102" s="8">
        <v>39</v>
      </c>
      <c r="C102" s="9">
        <v>17.350000000000001</v>
      </c>
      <c r="D102" s="10">
        <v>0.69567129629285773</v>
      </c>
      <c r="E102" s="11" t="s">
        <v>5</v>
      </c>
      <c r="F102" s="11" t="s">
        <v>7</v>
      </c>
      <c r="G102" s="12">
        <v>676.65000000000009</v>
      </c>
      <c r="H102" s="8">
        <f>SUM(B94:B102)</f>
        <v>1182</v>
      </c>
      <c r="I102" s="9">
        <v>17.340693739424704</v>
      </c>
    </row>
    <row r="103" spans="1:9" x14ac:dyDescent="0.45">
      <c r="A103" s="4">
        <v>45456</v>
      </c>
      <c r="B103" s="1">
        <v>38</v>
      </c>
      <c r="C103" s="2">
        <v>17.149999999999999</v>
      </c>
      <c r="D103" s="5">
        <v>0.5663541666654055</v>
      </c>
      <c r="E103" s="6" t="s">
        <v>5</v>
      </c>
      <c r="F103" s="6" t="s">
        <v>6</v>
      </c>
      <c r="G103" s="3">
        <v>651.69999999999993</v>
      </c>
      <c r="H103"/>
      <c r="I103"/>
    </row>
    <row r="104" spans="1:9" x14ac:dyDescent="0.45">
      <c r="A104" s="7">
        <v>45456</v>
      </c>
      <c r="B104" s="8">
        <v>672</v>
      </c>
      <c r="C104" s="9">
        <v>17.149999999999999</v>
      </c>
      <c r="D104" s="10">
        <v>0.57972222222451819</v>
      </c>
      <c r="E104" s="11" t="s">
        <v>5</v>
      </c>
      <c r="F104" s="11" t="s">
        <v>6</v>
      </c>
      <c r="G104" s="12">
        <v>11524.8</v>
      </c>
      <c r="H104" s="8">
        <f>B103+B104</f>
        <v>710</v>
      </c>
      <c r="I104" s="40">
        <v>17.149999999999999</v>
      </c>
    </row>
    <row r="105" spans="1:9" x14ac:dyDescent="0.45">
      <c r="A105" s="4">
        <v>45456</v>
      </c>
      <c r="B105" s="1">
        <v>25</v>
      </c>
      <c r="C105" s="2">
        <v>17.05</v>
      </c>
      <c r="D105" s="5">
        <v>0.4361921296294895</v>
      </c>
      <c r="E105" s="6" t="s">
        <v>5</v>
      </c>
      <c r="F105" s="6" t="s">
        <v>7</v>
      </c>
      <c r="G105" s="3">
        <v>426.25</v>
      </c>
      <c r="H105"/>
      <c r="I105"/>
    </row>
    <row r="106" spans="1:9" x14ac:dyDescent="0.45">
      <c r="A106" s="4">
        <v>45456</v>
      </c>
      <c r="B106" s="1">
        <v>500</v>
      </c>
      <c r="C106" s="2">
        <v>17.05</v>
      </c>
      <c r="D106" s="5">
        <v>0.51800925925635966</v>
      </c>
      <c r="E106" s="6" t="s">
        <v>5</v>
      </c>
      <c r="F106" s="6" t="s">
        <v>7</v>
      </c>
      <c r="G106" s="3">
        <v>8525</v>
      </c>
      <c r="H106"/>
      <c r="I106"/>
    </row>
    <row r="107" spans="1:9" x14ac:dyDescent="0.45">
      <c r="A107" s="4">
        <v>45456</v>
      </c>
      <c r="B107" s="1">
        <v>34</v>
      </c>
      <c r="C107" s="2">
        <v>17.05</v>
      </c>
      <c r="D107" s="5">
        <v>0.53333333333284827</v>
      </c>
      <c r="E107" s="6" t="s">
        <v>5</v>
      </c>
      <c r="F107" s="6" t="s">
        <v>7</v>
      </c>
      <c r="G107" s="3">
        <v>579.70000000000005</v>
      </c>
      <c r="H107"/>
      <c r="I107"/>
    </row>
    <row r="108" spans="1:9" x14ac:dyDescent="0.45">
      <c r="A108" s="4">
        <v>45456</v>
      </c>
      <c r="B108" s="1">
        <v>1</v>
      </c>
      <c r="C108" s="2">
        <v>17.05</v>
      </c>
      <c r="D108" s="5">
        <v>0.55347222222189885</v>
      </c>
      <c r="E108" s="6" t="s">
        <v>5</v>
      </c>
      <c r="F108" s="6" t="s">
        <v>7</v>
      </c>
      <c r="G108" s="3">
        <v>17.05</v>
      </c>
      <c r="H108"/>
      <c r="I108"/>
    </row>
    <row r="109" spans="1:9" x14ac:dyDescent="0.45">
      <c r="A109" s="4">
        <v>45456</v>
      </c>
      <c r="B109" s="1">
        <v>7</v>
      </c>
      <c r="C109" s="2">
        <v>17.05</v>
      </c>
      <c r="D109" s="5">
        <v>0.55505787036963739</v>
      </c>
      <c r="E109" s="6" t="s">
        <v>5</v>
      </c>
      <c r="F109" s="6" t="s">
        <v>7</v>
      </c>
      <c r="G109" s="3">
        <v>119.35000000000001</v>
      </c>
      <c r="H109"/>
      <c r="I109"/>
    </row>
    <row r="110" spans="1:9" x14ac:dyDescent="0.45">
      <c r="A110" s="4">
        <v>45456</v>
      </c>
      <c r="B110" s="1">
        <v>53</v>
      </c>
      <c r="C110" s="2">
        <v>17.05</v>
      </c>
      <c r="D110" s="5">
        <v>0.57682870370626915</v>
      </c>
      <c r="E110" s="6" t="s">
        <v>5</v>
      </c>
      <c r="F110" s="6" t="s">
        <v>7</v>
      </c>
      <c r="G110" s="3">
        <v>903.65000000000009</v>
      </c>
      <c r="H110"/>
      <c r="I110"/>
    </row>
    <row r="111" spans="1:9" x14ac:dyDescent="0.45">
      <c r="A111" s="7">
        <v>45456</v>
      </c>
      <c r="B111" s="8">
        <v>563</v>
      </c>
      <c r="C111" s="9">
        <v>17.05</v>
      </c>
      <c r="D111" s="10">
        <v>0.61347222221957054</v>
      </c>
      <c r="E111" s="11" t="s">
        <v>5</v>
      </c>
      <c r="F111" s="11" t="s">
        <v>7</v>
      </c>
      <c r="G111" s="12">
        <v>9599.15</v>
      </c>
      <c r="H111" s="8">
        <f>SUM(B105:B111)</f>
        <v>1183</v>
      </c>
      <c r="I111" s="9">
        <v>17.05</v>
      </c>
    </row>
    <row r="112" spans="1:9" x14ac:dyDescent="0.45">
      <c r="A112" s="4">
        <v>45457</v>
      </c>
      <c r="B112" s="1">
        <v>70</v>
      </c>
      <c r="C112" s="2">
        <v>17.05</v>
      </c>
      <c r="D112" s="5">
        <v>0.47453703703649808</v>
      </c>
      <c r="E112" s="6" t="s">
        <v>5</v>
      </c>
      <c r="F112" s="6" t="s">
        <v>6</v>
      </c>
      <c r="G112" s="3">
        <v>1193.5</v>
      </c>
      <c r="H112"/>
      <c r="I112"/>
    </row>
    <row r="113" spans="1:9" x14ac:dyDescent="0.45">
      <c r="A113" s="4">
        <v>45457</v>
      </c>
      <c r="B113" s="1">
        <v>295</v>
      </c>
      <c r="C113" s="2">
        <v>17</v>
      </c>
      <c r="D113" s="5">
        <v>0.479143518517958</v>
      </c>
      <c r="E113" s="6" t="s">
        <v>5</v>
      </c>
      <c r="F113" s="6" t="s">
        <v>6</v>
      </c>
      <c r="G113" s="3">
        <v>5015</v>
      </c>
      <c r="H113"/>
      <c r="I113"/>
    </row>
    <row r="114" spans="1:9" x14ac:dyDescent="0.45">
      <c r="A114" s="4">
        <v>45457</v>
      </c>
      <c r="B114" s="1">
        <v>350</v>
      </c>
      <c r="C114" s="2">
        <v>17.05</v>
      </c>
      <c r="D114" s="5">
        <v>0.49289351851621177</v>
      </c>
      <c r="E114" s="6" t="s">
        <v>5</v>
      </c>
      <c r="F114" s="6" t="s">
        <v>6</v>
      </c>
      <c r="G114" s="3">
        <v>5967.5</v>
      </c>
      <c r="H114"/>
      <c r="I114"/>
    </row>
    <row r="115" spans="1:9" x14ac:dyDescent="0.45">
      <c r="A115" s="7">
        <v>45457</v>
      </c>
      <c r="B115" s="8">
        <v>12</v>
      </c>
      <c r="C115" s="9">
        <v>17.100000000000001</v>
      </c>
      <c r="D115" s="10">
        <v>0.57560185185138835</v>
      </c>
      <c r="E115" s="11" t="s">
        <v>5</v>
      </c>
      <c r="F115" s="11" t="s">
        <v>6</v>
      </c>
      <c r="G115" s="12">
        <v>205.20000000000002</v>
      </c>
      <c r="H115" s="8">
        <f>SUM(B112:B115)</f>
        <v>727</v>
      </c>
      <c r="I115" s="40">
        <f>SUMPRODUCT(B112:B115,C112:C115)/SUM(B112:B115)</f>
        <v>17.030536451169191</v>
      </c>
    </row>
    <row r="116" spans="1:9" x14ac:dyDescent="0.45">
      <c r="A116" s="4">
        <v>45457</v>
      </c>
      <c r="B116" s="1">
        <v>69</v>
      </c>
      <c r="C116" s="2">
        <v>16.899999999999999</v>
      </c>
      <c r="D116" s="5">
        <v>0.55973379629722331</v>
      </c>
      <c r="E116" s="6" t="s">
        <v>5</v>
      </c>
      <c r="F116" s="6" t="s">
        <v>7</v>
      </c>
      <c r="G116" s="3">
        <v>1166.0999999999999</v>
      </c>
      <c r="H116"/>
      <c r="I116"/>
    </row>
    <row r="117" spans="1:9" x14ac:dyDescent="0.45">
      <c r="A117" s="4">
        <v>45457</v>
      </c>
      <c r="B117" s="1">
        <v>26</v>
      </c>
      <c r="C117" s="2">
        <v>16.899999999999999</v>
      </c>
      <c r="D117" s="5">
        <v>0.57934027777810115</v>
      </c>
      <c r="E117" s="6" t="s">
        <v>5</v>
      </c>
      <c r="F117" s="6" t="s">
        <v>7</v>
      </c>
      <c r="G117" s="3">
        <v>439.4</v>
      </c>
      <c r="H117"/>
      <c r="I117"/>
    </row>
    <row r="118" spans="1:9" x14ac:dyDescent="0.45">
      <c r="A118" s="4">
        <v>45457</v>
      </c>
      <c r="B118" s="1">
        <v>576</v>
      </c>
      <c r="C118" s="2">
        <v>16.899999999999999</v>
      </c>
      <c r="D118" s="5">
        <v>0.6730439814782585</v>
      </c>
      <c r="E118" s="6" t="s">
        <v>5</v>
      </c>
      <c r="F118" s="6" t="s">
        <v>7</v>
      </c>
      <c r="G118" s="3">
        <v>9734.4</v>
      </c>
      <c r="H118"/>
      <c r="I118"/>
    </row>
    <row r="119" spans="1:9" x14ac:dyDescent="0.45">
      <c r="A119" s="4">
        <v>45457</v>
      </c>
      <c r="B119" s="1">
        <v>424</v>
      </c>
      <c r="C119" s="2">
        <v>16.899999999999999</v>
      </c>
      <c r="D119" s="5">
        <v>0.6730439814782585</v>
      </c>
      <c r="E119" s="6" t="s">
        <v>5</v>
      </c>
      <c r="F119" s="6" t="s">
        <v>7</v>
      </c>
      <c r="G119" s="3">
        <v>7165.5999999999995</v>
      </c>
      <c r="H119"/>
      <c r="I119"/>
    </row>
    <row r="120" spans="1:9" ht="16" thickBot="1" x14ac:dyDescent="0.5">
      <c r="A120" s="7">
        <v>45457</v>
      </c>
      <c r="B120" s="8">
        <v>76</v>
      </c>
      <c r="C120" s="9">
        <v>16.899999999999999</v>
      </c>
      <c r="D120" s="10">
        <v>0.6730439814782585</v>
      </c>
      <c r="E120" s="11" t="s">
        <v>5</v>
      </c>
      <c r="F120" s="11" t="s">
        <v>7</v>
      </c>
      <c r="G120" s="12">
        <v>1284.3999999999999</v>
      </c>
      <c r="H120" s="8">
        <f>SUM(B116:B120)</f>
        <v>1171</v>
      </c>
      <c r="I120" s="9">
        <f>SUMPRODUCT(B116:B120,C116:C120)/SUM(B116:B120)</f>
        <v>16.900000000000002</v>
      </c>
    </row>
    <row r="121" spans="1:9" s="16" customFormat="1" ht="27.75" customHeight="1" thickTop="1" x14ac:dyDescent="0.45">
      <c r="A121" s="26" t="s">
        <v>8</v>
      </c>
      <c r="B121" s="27">
        <f>SUM(B3:B120)</f>
        <v>23982</v>
      </c>
      <c r="C121" s="28">
        <f>G121/B121</f>
        <v>17.413445500792264</v>
      </c>
      <c r="D121" s="29"/>
      <c r="E121" s="29"/>
      <c r="F121" s="29"/>
      <c r="G121" s="30">
        <f>SUM(G3:G120)</f>
        <v>417609.25000000012</v>
      </c>
      <c r="H121" s="38"/>
      <c r="I121" s="38"/>
    </row>
    <row r="122" spans="1:9" s="24" customFormat="1" ht="31.5" customHeight="1" x14ac:dyDescent="0.45">
      <c r="A122" s="23"/>
      <c r="B122" s="23" t="s">
        <v>9</v>
      </c>
      <c r="C122" s="25" t="s">
        <v>15</v>
      </c>
      <c r="D122" s="23"/>
      <c r="E122" s="23"/>
      <c r="F122" s="23"/>
      <c r="G122" s="23" t="s">
        <v>4</v>
      </c>
      <c r="H122" s="39"/>
      <c r="I122" s="39"/>
    </row>
  </sheetData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SALILI Hessam</dc:creator>
  <cp:lastModifiedBy>Nölting, Nina</cp:lastModifiedBy>
  <cp:lastPrinted>2024-06-03T12:11:22Z</cp:lastPrinted>
  <dcterms:created xsi:type="dcterms:W3CDTF">2024-05-22T13:32:24Z</dcterms:created>
  <dcterms:modified xsi:type="dcterms:W3CDTF">2024-06-17T09:05:41Z</dcterms:modified>
</cp:coreProperties>
</file>