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rporate_Finance\Mandate\Leifheit AG\Kauforder\"/>
    </mc:Choice>
  </mc:AlternateContent>
  <xr:revisionPtr revIDLastSave="0" documentId="13_ncr:1_{306DD81C-F24D-4DEC-BB24-22CDF58E77AF}" xr6:coauthVersionLast="47" xr6:coauthVersionMax="47" xr10:uidLastSave="{00000000-0000-0000-0000-000000000000}"/>
  <bookViews>
    <workbookView xWindow="-110" yWindow="-110" windowWidth="19420" windowHeight="11620" xr2:uid="{7E63B288-0C87-4016-BFF0-2B1AAEE31F05}"/>
  </bookViews>
  <sheets>
    <sheet name="LE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4" i="1" l="1"/>
  <c r="H174" i="1"/>
  <c r="I172" i="1"/>
  <c r="H172" i="1"/>
  <c r="I169" i="1"/>
  <c r="H169" i="1"/>
  <c r="H167" i="1"/>
  <c r="H166" i="1"/>
  <c r="I160" i="1"/>
  <c r="H160" i="1"/>
  <c r="I159" i="1"/>
  <c r="H159" i="1"/>
  <c r="I151" i="1"/>
  <c r="H151" i="1"/>
  <c r="H148" i="1"/>
  <c r="I145" i="1"/>
  <c r="H145" i="1"/>
  <c r="I142" i="1"/>
  <c r="H142" i="1"/>
  <c r="H136" i="1"/>
  <c r="I132" i="1"/>
  <c r="H132" i="1"/>
  <c r="I131" i="1"/>
  <c r="H131" i="1"/>
  <c r="I129" i="1"/>
  <c r="H129" i="1"/>
  <c r="I128" i="1"/>
  <c r="H128" i="1"/>
  <c r="I124" i="1"/>
  <c r="H124" i="1"/>
  <c r="I123" i="1"/>
  <c r="H123" i="1"/>
  <c r="I122" i="1"/>
  <c r="H122" i="1"/>
  <c r="I120" i="1"/>
  <c r="H120" i="1"/>
  <c r="I115" i="1"/>
  <c r="H115" i="1"/>
  <c r="H111" i="1"/>
  <c r="H104" i="1"/>
  <c r="I102" i="1"/>
  <c r="H102" i="1"/>
  <c r="I93" i="1"/>
  <c r="H93" i="1"/>
  <c r="I90" i="1"/>
  <c r="H90" i="1"/>
  <c r="I88" i="1"/>
  <c r="H88" i="1"/>
  <c r="I83" i="1"/>
  <c r="H83" i="1"/>
  <c r="I79" i="1"/>
  <c r="H79" i="1"/>
  <c r="H76" i="1"/>
  <c r="H73" i="1"/>
  <c r="I66" i="1"/>
  <c r="H66" i="1"/>
  <c r="I62" i="1"/>
  <c r="H62" i="1"/>
  <c r="I58" i="1"/>
  <c r="H58" i="1"/>
  <c r="I55" i="1"/>
  <c r="H55" i="1"/>
  <c r="H51" i="1"/>
  <c r="H49" i="1"/>
</calcChain>
</file>

<file path=xl/sharedStrings.xml><?xml version="1.0" encoding="utf-8"?>
<sst xmlns="http://schemas.openxmlformats.org/spreadsheetml/2006/main" count="358" uniqueCount="17">
  <si>
    <t>Datum</t>
  </si>
  <si>
    <t>Nominale</t>
  </si>
  <si>
    <t>Preis</t>
  </si>
  <si>
    <t>Uhrzeit</t>
  </si>
  <si>
    <t>Bruttobetrag</t>
  </si>
  <si>
    <t>K</t>
  </si>
  <si>
    <t>TRADEGATE EXCHANGE - FREIVERKEHR</t>
  </si>
  <si>
    <t>XETRA</t>
  </si>
  <si>
    <t>Summe</t>
  </si>
  <si>
    <t>Stücke</t>
  </si>
  <si>
    <t>D.-Preis</t>
  </si>
  <si>
    <t>Brutto</t>
  </si>
  <si>
    <t>Leifheit AG</t>
  </si>
  <si>
    <t>K = Kauf / 
V = Verkauf</t>
  </si>
  <si>
    <t>Handelsplatz</t>
  </si>
  <si>
    <t>Tagesvolumen</t>
  </si>
  <si>
    <t>Durchschnittskurs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</si>
</sst>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#,##0.0000"/>
    <numFmt numFmtId="166" formatCode="0.0000"/>
  </numFmts>
  <fonts count="2" x14ac:knownFonts="1">
    <font>
      <sz val="10"/>
      <color theme="1"/>
      <name val="Lato"/>
      <family val="2"/>
    </font>
    <font>
      <b/>
      <sz val="10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165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/>
    <xf numFmtId="165" fontId="1" fillId="0" borderId="3" xfId="0" applyNumberFormat="1" applyFont="1" applyBorder="1"/>
    <xf numFmtId="0" fontId="1" fillId="0" borderId="3" xfId="0" applyFont="1" applyBorder="1"/>
    <xf numFmtId="4" fontId="1" fillId="0" borderId="3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left"/>
    </xf>
    <xf numFmtId="3" fontId="0" fillId="0" borderId="4" xfId="0" applyNumberFormat="1" applyBorder="1"/>
    <xf numFmtId="165" fontId="0" fillId="0" borderId="4" xfId="0" applyNumberFormat="1" applyBorder="1"/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4" xfId="0" applyNumberFormat="1" applyBorder="1"/>
    <xf numFmtId="0" fontId="0" fillId="0" borderId="4" xfId="0" applyBorder="1"/>
    <xf numFmtId="166" fontId="0" fillId="0" borderId="4" xfId="0" applyNumberFormat="1" applyBorder="1"/>
    <xf numFmtId="14" fontId="0" fillId="0" borderId="5" xfId="0" applyNumberFormat="1" applyBorder="1" applyAlignment="1">
      <alignment horizontal="left"/>
    </xf>
    <xf numFmtId="3" fontId="0" fillId="0" borderId="5" xfId="0" applyNumberFormat="1" applyBorder="1"/>
    <xf numFmtId="165" fontId="0" fillId="0" borderId="5" xfId="0" applyNumberFormat="1" applyBorder="1"/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0" fillId="0" borderId="5" xfId="0" applyBorder="1"/>
    <xf numFmtId="166" fontId="0" fillId="0" borderId="5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2F022-4405-4721-B477-B9C1757FFBBF}">
  <dimension ref="A1:J178"/>
  <sheetViews>
    <sheetView tabSelected="1" topLeftCell="A156" workbookViewId="0">
      <selection activeCell="J169" sqref="J169"/>
    </sheetView>
  </sheetViews>
  <sheetFormatPr baseColWidth="10" defaultRowHeight="12.75" x14ac:dyDescent="0.2"/>
  <cols>
    <col min="9" max="9" width="16" bestFit="1" customWidth="1"/>
  </cols>
  <sheetData>
    <row r="1" spans="1:10" x14ac:dyDescent="0.2">
      <c r="A1" t="s">
        <v>12</v>
      </c>
    </row>
    <row r="2" spans="1:10" ht="25.5" x14ac:dyDescent="0.2">
      <c r="A2" s="15" t="s">
        <v>0</v>
      </c>
      <c r="B2" s="16" t="s">
        <v>1</v>
      </c>
      <c r="C2" s="16" t="s">
        <v>2</v>
      </c>
      <c r="D2" s="17" t="s">
        <v>3</v>
      </c>
      <c r="E2" s="18" t="s">
        <v>13</v>
      </c>
      <c r="F2" s="17" t="s">
        <v>14</v>
      </c>
      <c r="G2" s="16" t="s">
        <v>4</v>
      </c>
      <c r="H2" s="16" t="s">
        <v>15</v>
      </c>
      <c r="I2" s="16" t="s">
        <v>16</v>
      </c>
    </row>
    <row r="3" spans="1:10" x14ac:dyDescent="0.2">
      <c r="A3" s="4">
        <v>45427</v>
      </c>
      <c r="B3" s="1">
        <v>40</v>
      </c>
      <c r="C3" s="2">
        <v>17.5</v>
      </c>
      <c r="D3" s="6">
        <v>0.43576388889050577</v>
      </c>
      <c r="E3" s="7" t="s">
        <v>5</v>
      </c>
      <c r="F3" s="7" t="s">
        <v>6</v>
      </c>
      <c r="G3" s="3">
        <v>700</v>
      </c>
    </row>
    <row r="4" spans="1:10" x14ac:dyDescent="0.2">
      <c r="A4" s="4">
        <v>45427</v>
      </c>
      <c r="B4" s="1">
        <v>70</v>
      </c>
      <c r="C4" s="2">
        <v>17.5</v>
      </c>
      <c r="D4" s="6">
        <v>0.43576388889050577</v>
      </c>
      <c r="E4" s="7" t="s">
        <v>5</v>
      </c>
      <c r="F4" s="7" t="s">
        <v>6</v>
      </c>
      <c r="G4" s="3">
        <v>1225</v>
      </c>
    </row>
    <row r="5" spans="1:10" x14ac:dyDescent="0.2">
      <c r="A5" s="4">
        <v>45427</v>
      </c>
      <c r="B5" s="1">
        <v>70</v>
      </c>
      <c r="C5" s="2">
        <v>17.5</v>
      </c>
      <c r="D5" s="6">
        <v>0.43577546296000946</v>
      </c>
      <c r="E5" s="7" t="s">
        <v>5</v>
      </c>
      <c r="F5" s="7" t="s">
        <v>6</v>
      </c>
      <c r="G5" s="3">
        <v>1225</v>
      </c>
    </row>
    <row r="6" spans="1:10" x14ac:dyDescent="0.2">
      <c r="A6" s="4">
        <v>45427</v>
      </c>
      <c r="B6" s="1">
        <v>70</v>
      </c>
      <c r="C6" s="2">
        <v>17.5</v>
      </c>
      <c r="D6" s="6">
        <v>0.43577546296000946</v>
      </c>
      <c r="E6" s="7" t="s">
        <v>5</v>
      </c>
      <c r="F6" s="7" t="s">
        <v>6</v>
      </c>
      <c r="G6" s="3">
        <v>1225</v>
      </c>
    </row>
    <row r="7" spans="1:10" x14ac:dyDescent="0.2">
      <c r="A7" s="4">
        <v>45427</v>
      </c>
      <c r="B7" s="1">
        <v>70</v>
      </c>
      <c r="C7" s="2">
        <v>17.5</v>
      </c>
      <c r="D7" s="6">
        <v>0.43577546296000946</v>
      </c>
      <c r="E7" s="7" t="s">
        <v>5</v>
      </c>
      <c r="F7" s="7" t="s">
        <v>6</v>
      </c>
      <c r="G7" s="3">
        <v>1225</v>
      </c>
    </row>
    <row r="8" spans="1:10" x14ac:dyDescent="0.2">
      <c r="A8" s="4">
        <v>45427</v>
      </c>
      <c r="B8" s="1">
        <v>70</v>
      </c>
      <c r="C8" s="2">
        <v>17.5</v>
      </c>
      <c r="D8" s="6">
        <v>0.43577546296000946</v>
      </c>
      <c r="E8" s="7" t="s">
        <v>5</v>
      </c>
      <c r="F8" s="7" t="s">
        <v>6</v>
      </c>
      <c r="G8" s="3">
        <v>1225</v>
      </c>
    </row>
    <row r="9" spans="1:10" x14ac:dyDescent="0.2">
      <c r="A9" s="4">
        <v>45427</v>
      </c>
      <c r="B9" s="1">
        <v>70</v>
      </c>
      <c r="C9" s="2">
        <v>17.5</v>
      </c>
      <c r="D9" s="6">
        <v>0.43577546296000946</v>
      </c>
      <c r="E9" s="7" t="s">
        <v>5</v>
      </c>
      <c r="F9" s="7" t="s">
        <v>6</v>
      </c>
      <c r="G9" s="3">
        <v>1225</v>
      </c>
    </row>
    <row r="10" spans="1:10" x14ac:dyDescent="0.2">
      <c r="A10" s="4">
        <v>45427</v>
      </c>
      <c r="B10" s="1">
        <v>70</v>
      </c>
      <c r="C10" s="2">
        <v>17.5</v>
      </c>
      <c r="D10" s="6">
        <v>0.43577546296000946</v>
      </c>
      <c r="E10" s="7" t="s">
        <v>5</v>
      </c>
      <c r="F10" s="7" t="s">
        <v>6</v>
      </c>
      <c r="G10" s="3">
        <v>1225</v>
      </c>
    </row>
    <row r="11" spans="1:10" x14ac:dyDescent="0.2">
      <c r="A11" s="4">
        <v>45427</v>
      </c>
      <c r="B11" s="1">
        <v>70</v>
      </c>
      <c r="C11" s="2">
        <v>17.5</v>
      </c>
      <c r="D11" s="6">
        <v>0.43578703703678912</v>
      </c>
      <c r="E11" s="7" t="s">
        <v>5</v>
      </c>
      <c r="F11" s="7" t="s">
        <v>6</v>
      </c>
      <c r="G11" s="3">
        <v>1225</v>
      </c>
    </row>
    <row r="12" spans="1:10" x14ac:dyDescent="0.2">
      <c r="A12" s="19">
        <v>45427</v>
      </c>
      <c r="B12" s="20">
        <v>39</v>
      </c>
      <c r="C12" s="21">
        <v>17.5</v>
      </c>
      <c r="D12" s="22">
        <v>0.43578703703678912</v>
      </c>
      <c r="E12" s="23" t="s">
        <v>5</v>
      </c>
      <c r="F12" s="23" t="s">
        <v>6</v>
      </c>
      <c r="G12" s="24">
        <v>682.5</v>
      </c>
      <c r="H12" s="25">
        <v>639</v>
      </c>
      <c r="I12" s="26">
        <v>17.5</v>
      </c>
      <c r="J12" s="1"/>
    </row>
    <row r="13" spans="1:10" x14ac:dyDescent="0.2">
      <c r="A13" s="4">
        <v>45427</v>
      </c>
      <c r="B13" s="1">
        <v>192</v>
      </c>
      <c r="C13" s="2">
        <v>17.5</v>
      </c>
      <c r="D13" s="6">
        <v>0.38648148148058681</v>
      </c>
      <c r="E13" s="7" t="s">
        <v>5</v>
      </c>
      <c r="F13" s="7" t="s">
        <v>7</v>
      </c>
      <c r="G13" s="3">
        <v>3360</v>
      </c>
    </row>
    <row r="14" spans="1:10" x14ac:dyDescent="0.2">
      <c r="A14" s="4">
        <v>45427</v>
      </c>
      <c r="B14" s="1">
        <v>1</v>
      </c>
      <c r="C14" s="2">
        <v>17.5</v>
      </c>
      <c r="D14" s="6">
        <v>0.41695601851824904</v>
      </c>
      <c r="E14" s="7" t="s">
        <v>5</v>
      </c>
      <c r="F14" s="7" t="s">
        <v>7</v>
      </c>
      <c r="G14" s="3">
        <v>17.5</v>
      </c>
    </row>
    <row r="15" spans="1:10" x14ac:dyDescent="0.2">
      <c r="A15" s="4">
        <v>45427</v>
      </c>
      <c r="B15" s="1">
        <v>34</v>
      </c>
      <c r="C15" s="2">
        <v>17.5</v>
      </c>
      <c r="D15" s="6">
        <v>0.43462962962803431</v>
      </c>
      <c r="E15" s="7" t="s">
        <v>5</v>
      </c>
      <c r="F15" s="7" t="s">
        <v>7</v>
      </c>
      <c r="G15" s="3">
        <v>595</v>
      </c>
    </row>
    <row r="16" spans="1:10" x14ac:dyDescent="0.2">
      <c r="A16" s="4">
        <v>45427</v>
      </c>
      <c r="B16" s="1">
        <v>73</v>
      </c>
      <c r="C16" s="2">
        <v>17.5</v>
      </c>
      <c r="D16" s="6">
        <v>0.43570601852115942</v>
      </c>
      <c r="E16" s="7" t="s">
        <v>5</v>
      </c>
      <c r="F16" s="7" t="s">
        <v>7</v>
      </c>
      <c r="G16" s="3">
        <v>1277.5</v>
      </c>
    </row>
    <row r="17" spans="1:10" x14ac:dyDescent="0.2">
      <c r="A17" s="4">
        <v>45427</v>
      </c>
      <c r="B17" s="1">
        <v>25</v>
      </c>
      <c r="C17" s="2">
        <v>17.2</v>
      </c>
      <c r="D17" s="6">
        <v>0.45175925926014315</v>
      </c>
      <c r="E17" s="7" t="s">
        <v>5</v>
      </c>
      <c r="F17" s="7" t="s">
        <v>7</v>
      </c>
      <c r="G17" s="3">
        <v>430</v>
      </c>
    </row>
    <row r="18" spans="1:10" x14ac:dyDescent="0.2">
      <c r="A18" s="19">
        <v>45427</v>
      </c>
      <c r="B18" s="20">
        <v>284</v>
      </c>
      <c r="C18" s="21">
        <v>17.5</v>
      </c>
      <c r="D18" s="22">
        <v>0.61887731481692754</v>
      </c>
      <c r="E18" s="23" t="s">
        <v>5</v>
      </c>
      <c r="F18" s="23" t="s">
        <v>7</v>
      </c>
      <c r="G18" s="24">
        <v>4970</v>
      </c>
      <c r="H18" s="20">
        <v>609</v>
      </c>
      <c r="I18" s="21">
        <v>17.487684729064039</v>
      </c>
      <c r="J18" s="1"/>
    </row>
    <row r="19" spans="1:10" x14ac:dyDescent="0.2">
      <c r="A19" s="4">
        <v>45428</v>
      </c>
      <c r="B19" s="1">
        <v>100</v>
      </c>
      <c r="C19" s="2">
        <v>17.45</v>
      </c>
      <c r="D19" s="6">
        <v>0.50226851851766696</v>
      </c>
      <c r="E19" s="7" t="s">
        <v>5</v>
      </c>
      <c r="F19" s="7" t="s">
        <v>7</v>
      </c>
      <c r="G19" s="3">
        <v>1745</v>
      </c>
    </row>
    <row r="20" spans="1:10" x14ac:dyDescent="0.2">
      <c r="A20" s="4">
        <v>45428</v>
      </c>
      <c r="B20" s="1">
        <v>90</v>
      </c>
      <c r="C20" s="2">
        <v>17.75</v>
      </c>
      <c r="D20" s="6">
        <v>0.60706018518249039</v>
      </c>
      <c r="E20" s="7" t="s">
        <v>5</v>
      </c>
      <c r="F20" s="7" t="s">
        <v>7</v>
      </c>
      <c r="G20" s="3">
        <v>1597.5</v>
      </c>
    </row>
    <row r="21" spans="1:10" x14ac:dyDescent="0.2">
      <c r="A21" s="4">
        <v>45428</v>
      </c>
      <c r="B21" s="1">
        <v>240</v>
      </c>
      <c r="C21" s="2">
        <v>17.75</v>
      </c>
      <c r="D21" s="6">
        <v>0.60851851852203254</v>
      </c>
      <c r="E21" s="7" t="s">
        <v>5</v>
      </c>
      <c r="F21" s="7" t="s">
        <v>7</v>
      </c>
      <c r="G21" s="3">
        <v>4260</v>
      </c>
    </row>
    <row r="22" spans="1:10" x14ac:dyDescent="0.2">
      <c r="A22" s="4">
        <v>45428</v>
      </c>
      <c r="B22" s="1">
        <v>35</v>
      </c>
      <c r="C22" s="2">
        <v>17.75</v>
      </c>
      <c r="D22" s="6">
        <v>0.61582175926014315</v>
      </c>
      <c r="E22" s="7" t="s">
        <v>5</v>
      </c>
      <c r="F22" s="7" t="s">
        <v>7</v>
      </c>
      <c r="G22" s="3">
        <v>621.25</v>
      </c>
    </row>
    <row r="23" spans="1:10" x14ac:dyDescent="0.2">
      <c r="A23" s="19">
        <v>45428</v>
      </c>
      <c r="B23" s="20">
        <v>155</v>
      </c>
      <c r="C23" s="21">
        <v>17.75</v>
      </c>
      <c r="D23" s="22">
        <v>0.61770833333139308</v>
      </c>
      <c r="E23" s="23" t="s">
        <v>5</v>
      </c>
      <c r="F23" s="23" t="s">
        <v>7</v>
      </c>
      <c r="G23" s="24">
        <v>2751.25</v>
      </c>
      <c r="H23" s="25">
        <v>620</v>
      </c>
      <c r="I23" s="26">
        <v>17.701612903225808</v>
      </c>
    </row>
    <row r="24" spans="1:10" x14ac:dyDescent="0.2">
      <c r="A24" s="4">
        <v>45428</v>
      </c>
      <c r="B24" s="1">
        <v>282</v>
      </c>
      <c r="C24" s="2">
        <v>17.75</v>
      </c>
      <c r="D24" s="6">
        <v>0.64581018518219935</v>
      </c>
      <c r="E24" s="7" t="s">
        <v>5</v>
      </c>
      <c r="F24" s="7" t="s">
        <v>6</v>
      </c>
      <c r="G24" s="3">
        <v>5005.5</v>
      </c>
    </row>
    <row r="25" spans="1:10" x14ac:dyDescent="0.2">
      <c r="A25" s="19">
        <v>45428</v>
      </c>
      <c r="B25" s="20">
        <v>387</v>
      </c>
      <c r="C25" s="21">
        <v>17.8</v>
      </c>
      <c r="D25" s="22">
        <v>0.65511574073752854</v>
      </c>
      <c r="E25" s="23" t="s">
        <v>5</v>
      </c>
      <c r="F25" s="23" t="s">
        <v>6</v>
      </c>
      <c r="G25" s="24">
        <v>6888.6</v>
      </c>
      <c r="H25" s="20">
        <v>669</v>
      </c>
      <c r="I25" s="21">
        <v>17.778923766816146</v>
      </c>
    </row>
    <row r="26" spans="1:10" x14ac:dyDescent="0.2">
      <c r="A26" s="4">
        <v>45429</v>
      </c>
      <c r="B26" s="1">
        <v>225</v>
      </c>
      <c r="C26" s="2">
        <v>17.899999999999999</v>
      </c>
      <c r="D26" s="6">
        <v>0.46387731481809169</v>
      </c>
      <c r="E26" s="7" t="s">
        <v>5</v>
      </c>
      <c r="F26" s="7" t="s">
        <v>7</v>
      </c>
      <c r="G26" s="3">
        <v>4027.4999999999995</v>
      </c>
    </row>
    <row r="27" spans="1:10" x14ac:dyDescent="0.2">
      <c r="A27" s="4">
        <v>45429</v>
      </c>
      <c r="B27" s="1">
        <v>75</v>
      </c>
      <c r="C27" s="2">
        <v>17.899999999999999</v>
      </c>
      <c r="D27" s="6">
        <v>0.46387731481809169</v>
      </c>
      <c r="E27" s="7" t="s">
        <v>5</v>
      </c>
      <c r="F27" s="7" t="s">
        <v>7</v>
      </c>
      <c r="G27" s="3">
        <v>1342.5</v>
      </c>
    </row>
    <row r="28" spans="1:10" x14ac:dyDescent="0.2">
      <c r="A28" s="19">
        <v>45429</v>
      </c>
      <c r="B28" s="20">
        <v>306</v>
      </c>
      <c r="C28" s="21">
        <v>17.8</v>
      </c>
      <c r="D28" s="22">
        <v>0.55901620370423188</v>
      </c>
      <c r="E28" s="23" t="s">
        <v>5</v>
      </c>
      <c r="F28" s="23" t="s">
        <v>7</v>
      </c>
      <c r="G28" s="24">
        <v>5446.8</v>
      </c>
      <c r="H28" s="25">
        <v>606</v>
      </c>
      <c r="I28" s="26">
        <v>17.849504950495049</v>
      </c>
    </row>
    <row r="29" spans="1:10" x14ac:dyDescent="0.2">
      <c r="A29" s="4">
        <v>45429</v>
      </c>
      <c r="B29" s="1">
        <v>75</v>
      </c>
      <c r="C29" s="2">
        <v>17.899999999999999</v>
      </c>
      <c r="D29" s="6">
        <v>0.59079861111240461</v>
      </c>
      <c r="E29" s="7" t="s">
        <v>5</v>
      </c>
      <c r="F29" s="7" t="s">
        <v>6</v>
      </c>
      <c r="G29" s="3">
        <v>1342.5</v>
      </c>
    </row>
    <row r="30" spans="1:10" x14ac:dyDescent="0.2">
      <c r="A30" s="19">
        <v>45429</v>
      </c>
      <c r="B30" s="20">
        <v>280</v>
      </c>
      <c r="C30" s="21">
        <v>17.899999999999999</v>
      </c>
      <c r="D30" s="22">
        <v>0.64581018518219935</v>
      </c>
      <c r="E30" s="23" t="s">
        <v>5</v>
      </c>
      <c r="F30" s="23" t="s">
        <v>6</v>
      </c>
      <c r="G30" s="24">
        <v>5012</v>
      </c>
      <c r="H30" s="20">
        <v>355</v>
      </c>
      <c r="I30" s="21">
        <v>17.899999999999999</v>
      </c>
    </row>
    <row r="31" spans="1:10" x14ac:dyDescent="0.2">
      <c r="A31" s="27">
        <v>45433</v>
      </c>
      <c r="B31" s="28">
        <v>660</v>
      </c>
      <c r="C31" s="29">
        <v>17.7</v>
      </c>
      <c r="D31" s="30">
        <v>0.61621527777606389</v>
      </c>
      <c r="E31" s="31" t="s">
        <v>5</v>
      </c>
      <c r="F31" s="31" t="s">
        <v>7</v>
      </c>
      <c r="G31" s="32">
        <v>11682</v>
      </c>
      <c r="H31" s="33">
        <v>660</v>
      </c>
      <c r="I31" s="34">
        <v>17.7</v>
      </c>
    </row>
    <row r="32" spans="1:10" x14ac:dyDescent="0.2">
      <c r="A32" s="4">
        <v>45433</v>
      </c>
      <c r="B32" s="1">
        <v>200</v>
      </c>
      <c r="C32" s="2">
        <v>17.75</v>
      </c>
      <c r="D32" s="6">
        <v>0.64427083333430346</v>
      </c>
      <c r="E32" s="7" t="s">
        <v>5</v>
      </c>
      <c r="F32" s="7" t="s">
        <v>6</v>
      </c>
      <c r="G32" s="3">
        <v>3550</v>
      </c>
    </row>
    <row r="33" spans="1:9" x14ac:dyDescent="0.2">
      <c r="A33" s="4">
        <v>45433</v>
      </c>
      <c r="B33" s="1">
        <v>200</v>
      </c>
      <c r="C33" s="2">
        <v>17.75</v>
      </c>
      <c r="D33" s="6">
        <v>0.64435185184993315</v>
      </c>
      <c r="E33" s="7" t="s">
        <v>5</v>
      </c>
      <c r="F33" s="7" t="s">
        <v>6</v>
      </c>
      <c r="G33" s="3">
        <v>3550</v>
      </c>
    </row>
    <row r="34" spans="1:9" x14ac:dyDescent="0.2">
      <c r="A34" s="19">
        <v>45433</v>
      </c>
      <c r="B34" s="20">
        <v>224</v>
      </c>
      <c r="C34" s="21">
        <v>17.75</v>
      </c>
      <c r="D34" s="22">
        <v>0.64581018518219935</v>
      </c>
      <c r="E34" s="23" t="s">
        <v>5</v>
      </c>
      <c r="F34" s="23" t="s">
        <v>6</v>
      </c>
      <c r="G34" s="24">
        <v>3976</v>
      </c>
      <c r="H34" s="20">
        <v>624</v>
      </c>
      <c r="I34" s="21">
        <v>17.75</v>
      </c>
    </row>
    <row r="35" spans="1:9" x14ac:dyDescent="0.2">
      <c r="A35" s="27">
        <v>45434</v>
      </c>
      <c r="B35" s="28">
        <v>713</v>
      </c>
      <c r="C35" s="29">
        <v>18</v>
      </c>
      <c r="D35" s="30">
        <v>0.42299768518569181</v>
      </c>
      <c r="E35" s="31" t="s">
        <v>5</v>
      </c>
      <c r="F35" s="31" t="s">
        <v>7</v>
      </c>
      <c r="G35" s="32">
        <v>12834</v>
      </c>
      <c r="H35" s="33">
        <v>713</v>
      </c>
      <c r="I35" s="34">
        <v>18</v>
      </c>
    </row>
    <row r="36" spans="1:9" x14ac:dyDescent="0.2">
      <c r="A36" s="4">
        <v>45434</v>
      </c>
      <c r="B36" s="1">
        <v>70</v>
      </c>
      <c r="C36" s="2">
        <v>18</v>
      </c>
      <c r="D36" s="6">
        <v>0.42603009259619284</v>
      </c>
      <c r="E36" s="7" t="s">
        <v>5</v>
      </c>
      <c r="F36" s="7" t="s">
        <v>6</v>
      </c>
      <c r="G36" s="3">
        <v>1260</v>
      </c>
    </row>
    <row r="37" spans="1:9" x14ac:dyDescent="0.2">
      <c r="A37" s="19">
        <v>45434</v>
      </c>
      <c r="B37" s="20">
        <v>515</v>
      </c>
      <c r="C37" s="21">
        <v>18</v>
      </c>
      <c r="D37" s="22">
        <v>0.42609953703504289</v>
      </c>
      <c r="E37" s="23" t="s">
        <v>5</v>
      </c>
      <c r="F37" s="23" t="s">
        <v>6</v>
      </c>
      <c r="G37" s="24">
        <v>9270</v>
      </c>
      <c r="H37" s="20">
        <v>585</v>
      </c>
      <c r="I37" s="21">
        <v>18</v>
      </c>
    </row>
    <row r="38" spans="1:9" x14ac:dyDescent="0.2">
      <c r="A38" s="4">
        <v>45446</v>
      </c>
      <c r="B38" s="1">
        <v>500</v>
      </c>
      <c r="C38" s="2">
        <v>17.399999999999999</v>
      </c>
      <c r="D38" s="6">
        <v>0.52527777777868323</v>
      </c>
      <c r="E38" s="7" t="s">
        <v>5</v>
      </c>
      <c r="F38" s="7" t="s">
        <v>7</v>
      </c>
      <c r="G38" s="3">
        <v>8700</v>
      </c>
    </row>
    <row r="39" spans="1:9" x14ac:dyDescent="0.2">
      <c r="A39" s="4">
        <v>45446</v>
      </c>
      <c r="B39" s="1">
        <v>44</v>
      </c>
      <c r="C39" s="2">
        <v>17.399999999999999</v>
      </c>
      <c r="D39" s="6">
        <v>0.5689699074064265</v>
      </c>
      <c r="E39" s="7" t="s">
        <v>5</v>
      </c>
      <c r="F39" s="7" t="s">
        <v>7</v>
      </c>
      <c r="G39" s="3">
        <v>765.59999999999991</v>
      </c>
    </row>
    <row r="40" spans="1:9" x14ac:dyDescent="0.2">
      <c r="A40" s="4">
        <v>45446</v>
      </c>
      <c r="B40" s="1">
        <v>88</v>
      </c>
      <c r="C40" s="2">
        <v>17.399999999999999</v>
      </c>
      <c r="D40" s="6">
        <v>0.6108217592627625</v>
      </c>
      <c r="E40" s="7" t="s">
        <v>5</v>
      </c>
      <c r="F40" s="7" t="s">
        <v>7</v>
      </c>
      <c r="G40" s="3">
        <v>1531.1999999999998</v>
      </c>
    </row>
    <row r="41" spans="1:9" x14ac:dyDescent="0.2">
      <c r="A41" s="4">
        <v>45446</v>
      </c>
      <c r="B41" s="1">
        <v>41</v>
      </c>
      <c r="C41" s="2">
        <v>17.399999999999999</v>
      </c>
      <c r="D41" s="6">
        <v>0.6108217592627625</v>
      </c>
      <c r="E41" s="7" t="s">
        <v>5</v>
      </c>
      <c r="F41" s="7" t="s">
        <v>7</v>
      </c>
      <c r="G41" s="3">
        <v>713.4</v>
      </c>
    </row>
    <row r="42" spans="1:9" x14ac:dyDescent="0.2">
      <c r="A42" s="4">
        <v>45446</v>
      </c>
      <c r="B42" s="1">
        <v>194</v>
      </c>
      <c r="C42" s="2">
        <v>17.399999999999999</v>
      </c>
      <c r="D42" s="6">
        <v>0.66021990740409819</v>
      </c>
      <c r="E42" s="7" t="s">
        <v>5</v>
      </c>
      <c r="F42" s="7" t="s">
        <v>7</v>
      </c>
      <c r="G42" s="3">
        <v>3375.6</v>
      </c>
    </row>
    <row r="43" spans="1:9" x14ac:dyDescent="0.2">
      <c r="A43" s="4">
        <v>45446</v>
      </c>
      <c r="B43" s="1">
        <v>150</v>
      </c>
      <c r="C43" s="2">
        <v>17.399999999999999</v>
      </c>
      <c r="D43" s="6">
        <v>0.67283564814715646</v>
      </c>
      <c r="E43" s="7" t="s">
        <v>5</v>
      </c>
      <c r="F43" s="7" t="s">
        <v>7</v>
      </c>
      <c r="G43" s="3">
        <v>2610</v>
      </c>
    </row>
    <row r="44" spans="1:9" x14ac:dyDescent="0.2">
      <c r="A44" s="19">
        <v>45446</v>
      </c>
      <c r="B44" s="20">
        <v>28</v>
      </c>
      <c r="C44" s="21">
        <v>17.399999999999999</v>
      </c>
      <c r="D44" s="22">
        <v>0.67283564814715646</v>
      </c>
      <c r="E44" s="23" t="s">
        <v>5</v>
      </c>
      <c r="F44" s="23" t="s">
        <v>7</v>
      </c>
      <c r="G44" s="24">
        <v>487.19999999999993</v>
      </c>
      <c r="H44" s="20">
        <v>1045</v>
      </c>
      <c r="I44" s="26">
        <v>17.399999999999999</v>
      </c>
    </row>
    <row r="45" spans="1:9" x14ac:dyDescent="0.2">
      <c r="A45" s="4">
        <v>45446</v>
      </c>
      <c r="B45" s="1">
        <v>400</v>
      </c>
      <c r="C45" s="2">
        <v>17.5</v>
      </c>
      <c r="D45" s="6">
        <v>0.72134259259473765</v>
      </c>
      <c r="E45" s="7" t="s">
        <v>5</v>
      </c>
      <c r="F45" s="7" t="s">
        <v>6</v>
      </c>
      <c r="G45" s="3">
        <v>7000</v>
      </c>
    </row>
    <row r="46" spans="1:9" x14ac:dyDescent="0.2">
      <c r="A46" s="19">
        <v>45446</v>
      </c>
      <c r="B46" s="20">
        <v>288</v>
      </c>
      <c r="C46" s="21">
        <v>17.399999999999999</v>
      </c>
      <c r="D46" s="22">
        <v>0.729143518517958</v>
      </c>
      <c r="E46" s="23" t="s">
        <v>5</v>
      </c>
      <c r="F46" s="23" t="s">
        <v>6</v>
      </c>
      <c r="G46" s="24">
        <v>5011.2</v>
      </c>
      <c r="H46" s="20">
        <v>688</v>
      </c>
      <c r="I46" s="21">
        <v>17.458100000000002</v>
      </c>
    </row>
    <row r="47" spans="1:9" x14ac:dyDescent="0.2">
      <c r="A47" s="4">
        <v>45447</v>
      </c>
      <c r="B47" s="1">
        <v>500</v>
      </c>
      <c r="C47" s="2">
        <v>17.25</v>
      </c>
      <c r="D47" s="6">
        <v>0.69862268518772908</v>
      </c>
      <c r="E47" s="7" t="s">
        <v>5</v>
      </c>
      <c r="F47" s="7" t="s">
        <v>7</v>
      </c>
      <c r="G47" s="3">
        <v>8625</v>
      </c>
    </row>
    <row r="48" spans="1:9" x14ac:dyDescent="0.2">
      <c r="A48" s="4">
        <v>45447</v>
      </c>
      <c r="B48" s="1">
        <v>500</v>
      </c>
      <c r="C48" s="2">
        <v>17.25</v>
      </c>
      <c r="D48" s="6">
        <v>0.69862268518772908</v>
      </c>
      <c r="E48" s="7" t="s">
        <v>5</v>
      </c>
      <c r="F48" s="7" t="s">
        <v>7</v>
      </c>
      <c r="G48" s="3">
        <v>8625</v>
      </c>
    </row>
    <row r="49" spans="1:9" x14ac:dyDescent="0.2">
      <c r="A49" s="19">
        <v>45447</v>
      </c>
      <c r="B49" s="20">
        <v>29</v>
      </c>
      <c r="C49" s="21">
        <v>17.25</v>
      </c>
      <c r="D49" s="22">
        <v>0.71618055555882165</v>
      </c>
      <c r="E49" s="23" t="s">
        <v>5</v>
      </c>
      <c r="F49" s="23" t="s">
        <v>7</v>
      </c>
      <c r="G49" s="24">
        <v>500.25</v>
      </c>
      <c r="H49" s="20">
        <f>B47+B48+B49</f>
        <v>1029</v>
      </c>
      <c r="I49" s="26">
        <v>17.25</v>
      </c>
    </row>
    <row r="50" spans="1:9" x14ac:dyDescent="0.2">
      <c r="A50" s="4">
        <v>45447</v>
      </c>
      <c r="B50" s="1">
        <v>70</v>
      </c>
      <c r="C50" s="2">
        <v>17.350000000000001</v>
      </c>
      <c r="D50" s="6">
        <v>0.67928240740729962</v>
      </c>
      <c r="E50" s="7" t="s">
        <v>5</v>
      </c>
      <c r="F50" s="7" t="s">
        <v>6</v>
      </c>
      <c r="G50" s="3">
        <v>1214.5</v>
      </c>
    </row>
    <row r="51" spans="1:9" x14ac:dyDescent="0.2">
      <c r="A51" s="19">
        <v>45447</v>
      </c>
      <c r="B51" s="20">
        <v>289</v>
      </c>
      <c r="C51" s="21">
        <v>17.350000000000001</v>
      </c>
      <c r="D51" s="22">
        <v>0.729143518517958</v>
      </c>
      <c r="E51" s="23" t="s">
        <v>5</v>
      </c>
      <c r="F51" s="23" t="s">
        <v>6</v>
      </c>
      <c r="G51" s="24">
        <v>5014.1500000000005</v>
      </c>
      <c r="H51" s="20">
        <f>B50+B51</f>
        <v>359</v>
      </c>
      <c r="I51" s="21">
        <v>17.350000000000001</v>
      </c>
    </row>
    <row r="52" spans="1:9" x14ac:dyDescent="0.2">
      <c r="A52" s="4">
        <v>45448</v>
      </c>
      <c r="B52" s="1">
        <v>70</v>
      </c>
      <c r="C52" s="2">
        <v>17.350000000000001</v>
      </c>
      <c r="D52" s="6">
        <v>0.42339120370161254</v>
      </c>
      <c r="E52" s="7" t="s">
        <v>5</v>
      </c>
      <c r="F52" s="7" t="s">
        <v>6</v>
      </c>
      <c r="G52" s="3">
        <v>1214.5</v>
      </c>
      <c r="H52" s="3"/>
      <c r="I52" s="2"/>
    </row>
    <row r="53" spans="1:9" x14ac:dyDescent="0.2">
      <c r="A53" s="4">
        <v>45448</v>
      </c>
      <c r="B53" s="1">
        <v>550</v>
      </c>
      <c r="C53" s="2">
        <v>17.350000000000001</v>
      </c>
      <c r="D53" s="6">
        <v>0.43204861111007631</v>
      </c>
      <c r="E53" s="7" t="s">
        <v>5</v>
      </c>
      <c r="F53" s="7" t="s">
        <v>6</v>
      </c>
      <c r="G53" s="3">
        <v>9542.5</v>
      </c>
    </row>
    <row r="54" spans="1:9" x14ac:dyDescent="0.2">
      <c r="A54" s="4">
        <v>45448</v>
      </c>
      <c r="B54" s="1">
        <v>120</v>
      </c>
      <c r="C54" s="2">
        <v>17.350000000000001</v>
      </c>
      <c r="D54" s="6">
        <v>0.44843750000291038</v>
      </c>
      <c r="E54" s="7" t="s">
        <v>5</v>
      </c>
      <c r="F54" s="7" t="s">
        <v>6</v>
      </c>
      <c r="G54" s="3">
        <v>2082</v>
      </c>
    </row>
    <row r="55" spans="1:9" x14ac:dyDescent="0.2">
      <c r="A55" s="19">
        <v>45448</v>
      </c>
      <c r="B55" s="20">
        <v>39</v>
      </c>
      <c r="C55" s="21">
        <v>17.3</v>
      </c>
      <c r="D55" s="22">
        <v>0.51648148147796746</v>
      </c>
      <c r="E55" s="23" t="s">
        <v>5</v>
      </c>
      <c r="F55" s="23" t="s">
        <v>6</v>
      </c>
      <c r="G55" s="24">
        <v>674.7</v>
      </c>
      <c r="H55" s="20">
        <f>B53+B54+B52+B55</f>
        <v>779</v>
      </c>
      <c r="I55" s="26">
        <f>SUMPRODUCT(B52:B55,C52:C55)/SUM(B52:B55)</f>
        <v>17.347496790757383</v>
      </c>
    </row>
    <row r="56" spans="1:9" x14ac:dyDescent="0.2">
      <c r="A56" s="4">
        <v>45448</v>
      </c>
      <c r="B56" s="1">
        <v>500</v>
      </c>
      <c r="C56" s="2">
        <v>17.399999999999999</v>
      </c>
      <c r="D56" s="6">
        <v>0.45321759259240935</v>
      </c>
      <c r="E56" s="7" t="s">
        <v>5</v>
      </c>
      <c r="F56" s="7" t="s">
        <v>7</v>
      </c>
      <c r="G56" s="3">
        <v>8700</v>
      </c>
    </row>
    <row r="57" spans="1:9" x14ac:dyDescent="0.2">
      <c r="A57" s="4">
        <v>45448</v>
      </c>
      <c r="B57" s="1">
        <v>478</v>
      </c>
      <c r="C57" s="2">
        <v>17.25</v>
      </c>
      <c r="D57" s="6">
        <v>0.50685185185284354</v>
      </c>
      <c r="E57" s="7" t="s">
        <v>5</v>
      </c>
      <c r="F57" s="7" t="s">
        <v>7</v>
      </c>
      <c r="G57" s="3">
        <v>8245.5</v>
      </c>
    </row>
    <row r="58" spans="1:9" x14ac:dyDescent="0.2">
      <c r="A58" s="19">
        <v>45448</v>
      </c>
      <c r="B58" s="20">
        <v>107</v>
      </c>
      <c r="C58" s="21">
        <v>17.3</v>
      </c>
      <c r="D58" s="22">
        <v>0.56052083333634073</v>
      </c>
      <c r="E58" s="23" t="s">
        <v>5</v>
      </c>
      <c r="F58" s="23" t="s">
        <v>7</v>
      </c>
      <c r="G58" s="24">
        <v>1851.1000000000001</v>
      </c>
      <c r="H58" s="20">
        <f>B56+B57+B58</f>
        <v>1085</v>
      </c>
      <c r="I58" s="21">
        <f>SUMPRODUCT(B56:B58,C56:C58)/SUM(B56:B58)</f>
        <v>17.324055299539168</v>
      </c>
    </row>
    <row r="59" spans="1:9" x14ac:dyDescent="0.2">
      <c r="A59" s="4">
        <v>45449</v>
      </c>
      <c r="B59" s="1">
        <v>70</v>
      </c>
      <c r="C59" s="2">
        <v>17.350000000000001</v>
      </c>
      <c r="D59" s="6">
        <v>0.54262731481139781</v>
      </c>
      <c r="E59" s="7" t="s">
        <v>5</v>
      </c>
      <c r="F59" s="7" t="s">
        <v>6</v>
      </c>
      <c r="G59" s="3">
        <v>1214.5</v>
      </c>
    </row>
    <row r="60" spans="1:9" x14ac:dyDescent="0.2">
      <c r="A60" s="4">
        <v>45449</v>
      </c>
      <c r="B60" s="1">
        <v>115</v>
      </c>
      <c r="C60" s="2">
        <v>17.600000000000001</v>
      </c>
      <c r="D60" s="6">
        <v>0.57353009259531973</v>
      </c>
      <c r="E60" s="7" t="s">
        <v>5</v>
      </c>
      <c r="F60" s="7" t="s">
        <v>6</v>
      </c>
      <c r="G60" s="3">
        <v>2024.0000000000002</v>
      </c>
    </row>
    <row r="61" spans="1:9" x14ac:dyDescent="0.2">
      <c r="A61" s="4">
        <v>45449</v>
      </c>
      <c r="B61" s="1">
        <v>100</v>
      </c>
      <c r="C61" s="2">
        <v>17.600000000000001</v>
      </c>
      <c r="D61" s="6">
        <v>0.58423611111356877</v>
      </c>
      <c r="E61" s="7" t="s">
        <v>5</v>
      </c>
      <c r="F61" s="7" t="s">
        <v>6</v>
      </c>
      <c r="G61" s="3">
        <v>1760.0000000000002</v>
      </c>
    </row>
    <row r="62" spans="1:9" x14ac:dyDescent="0.2">
      <c r="A62" s="19">
        <v>45449</v>
      </c>
      <c r="B62" s="20">
        <v>452</v>
      </c>
      <c r="C62" s="21">
        <v>17.600000000000001</v>
      </c>
      <c r="D62" s="22">
        <v>0.61167824074072996</v>
      </c>
      <c r="E62" s="23" t="s">
        <v>5</v>
      </c>
      <c r="F62" s="23" t="s">
        <v>6</v>
      </c>
      <c r="G62" s="24">
        <v>7955.2000000000007</v>
      </c>
      <c r="H62" s="20">
        <f>SUM(B59:B62)</f>
        <v>737</v>
      </c>
      <c r="I62" s="26">
        <f>SUMPRODUCT(B59:B62,C59:C62)/SUM(B59:B62)</f>
        <v>17.576255088195389</v>
      </c>
    </row>
    <row r="63" spans="1:9" x14ac:dyDescent="0.2">
      <c r="A63" s="4">
        <v>45449</v>
      </c>
      <c r="B63" s="1">
        <v>310</v>
      </c>
      <c r="C63" s="2">
        <v>17.350000000000001</v>
      </c>
      <c r="D63" s="6">
        <v>0.4232523148166365</v>
      </c>
      <c r="E63" s="7" t="s">
        <v>5</v>
      </c>
      <c r="F63" s="7" t="s">
        <v>7</v>
      </c>
      <c r="G63" s="3">
        <v>5378.5</v>
      </c>
    </row>
    <row r="64" spans="1:9" x14ac:dyDescent="0.2">
      <c r="A64" s="4">
        <v>45449</v>
      </c>
      <c r="B64" s="1">
        <v>190</v>
      </c>
      <c r="C64" s="2">
        <v>17.350000000000001</v>
      </c>
      <c r="D64" s="6">
        <v>0.44232638888934162</v>
      </c>
      <c r="E64" s="7" t="s">
        <v>5</v>
      </c>
      <c r="F64" s="7" t="s">
        <v>7</v>
      </c>
      <c r="G64" s="3">
        <v>3296.5000000000005</v>
      </c>
    </row>
    <row r="65" spans="1:9" x14ac:dyDescent="0.2">
      <c r="A65" s="4">
        <v>45449</v>
      </c>
      <c r="B65" s="1">
        <v>250</v>
      </c>
      <c r="C65" s="2">
        <v>17.100000000000001</v>
      </c>
      <c r="D65" s="6">
        <v>0.44302083333604969</v>
      </c>
      <c r="E65" s="7" t="s">
        <v>5</v>
      </c>
      <c r="F65" s="7" t="s">
        <v>7</v>
      </c>
      <c r="G65" s="3">
        <v>4275</v>
      </c>
    </row>
    <row r="66" spans="1:9" x14ac:dyDescent="0.2">
      <c r="A66" s="19">
        <v>45449</v>
      </c>
      <c r="B66" s="20">
        <v>357</v>
      </c>
      <c r="C66" s="21">
        <v>17.5</v>
      </c>
      <c r="D66" s="22">
        <v>0.66883101851999527</v>
      </c>
      <c r="E66" s="23" t="s">
        <v>5</v>
      </c>
      <c r="F66" s="23" t="s">
        <v>7</v>
      </c>
      <c r="G66" s="24">
        <v>6247.5</v>
      </c>
      <c r="H66" s="20">
        <f>SUM(B63:B66)</f>
        <v>1107</v>
      </c>
      <c r="I66" s="21">
        <f>SUMPRODUCT(B63:B66,C63:C66)/SUM(B63:B66)</f>
        <v>17.341915085817526</v>
      </c>
    </row>
    <row r="67" spans="1:9" x14ac:dyDescent="0.2">
      <c r="A67" s="4">
        <v>45450</v>
      </c>
      <c r="B67" s="1">
        <v>419</v>
      </c>
      <c r="C67" s="2">
        <v>17.600000000000001</v>
      </c>
      <c r="D67" s="6">
        <v>0.37973379629693227</v>
      </c>
      <c r="E67" s="7" t="s">
        <v>5</v>
      </c>
      <c r="F67" s="7" t="s">
        <v>7</v>
      </c>
      <c r="G67" s="3">
        <v>7374.4000000000005</v>
      </c>
    </row>
    <row r="68" spans="1:9" x14ac:dyDescent="0.2">
      <c r="A68" s="4">
        <v>45450</v>
      </c>
      <c r="B68" s="1">
        <v>20</v>
      </c>
      <c r="C68" s="2">
        <v>17.600000000000001</v>
      </c>
      <c r="D68" s="6">
        <v>0.39425925925752381</v>
      </c>
      <c r="E68" s="7" t="s">
        <v>5</v>
      </c>
      <c r="F68" s="7" t="s">
        <v>7</v>
      </c>
      <c r="G68" s="3">
        <v>352</v>
      </c>
    </row>
    <row r="69" spans="1:9" x14ac:dyDescent="0.2">
      <c r="A69" s="4">
        <v>45450</v>
      </c>
      <c r="B69" s="1">
        <v>17</v>
      </c>
      <c r="C69" s="2">
        <v>17.600000000000001</v>
      </c>
      <c r="D69" s="6">
        <v>0.41157407407445135</v>
      </c>
      <c r="E69" s="7" t="s">
        <v>5</v>
      </c>
      <c r="F69" s="7" t="s">
        <v>7</v>
      </c>
      <c r="G69" s="3">
        <v>299.20000000000005</v>
      </c>
    </row>
    <row r="70" spans="1:9" x14ac:dyDescent="0.2">
      <c r="A70" s="4">
        <v>45450</v>
      </c>
      <c r="B70" s="1">
        <v>114</v>
      </c>
      <c r="C70" s="2">
        <v>17.600000000000001</v>
      </c>
      <c r="D70" s="6">
        <v>0.41180555555911269</v>
      </c>
      <c r="E70" s="7" t="s">
        <v>5</v>
      </c>
      <c r="F70" s="7" t="s">
        <v>7</v>
      </c>
      <c r="G70" s="3">
        <v>2006.4</v>
      </c>
    </row>
    <row r="71" spans="1:9" x14ac:dyDescent="0.2">
      <c r="A71" s="4">
        <v>45450</v>
      </c>
      <c r="B71" s="1">
        <v>250</v>
      </c>
      <c r="C71" s="2">
        <v>17.600000000000001</v>
      </c>
      <c r="D71" s="6">
        <v>0.44087962962657912</v>
      </c>
      <c r="E71" s="7" t="s">
        <v>5</v>
      </c>
      <c r="F71" s="7" t="s">
        <v>7</v>
      </c>
      <c r="G71" s="3">
        <v>4400</v>
      </c>
    </row>
    <row r="72" spans="1:9" x14ac:dyDescent="0.2">
      <c r="A72" s="4">
        <v>45450</v>
      </c>
      <c r="B72" s="1">
        <v>250</v>
      </c>
      <c r="C72" s="2">
        <v>17.600000000000001</v>
      </c>
      <c r="D72" s="6">
        <v>0.44090277778013842</v>
      </c>
      <c r="E72" s="7" t="s">
        <v>5</v>
      </c>
      <c r="F72" s="7" t="s">
        <v>7</v>
      </c>
      <c r="G72" s="3">
        <v>4400</v>
      </c>
    </row>
    <row r="73" spans="1:9" x14ac:dyDescent="0.2">
      <c r="A73" s="19">
        <v>45450</v>
      </c>
      <c r="B73" s="20">
        <v>69</v>
      </c>
      <c r="C73" s="21">
        <v>17.600000000000001</v>
      </c>
      <c r="D73" s="22">
        <v>0.44093750000320142</v>
      </c>
      <c r="E73" s="23" t="s">
        <v>5</v>
      </c>
      <c r="F73" s="23" t="s">
        <v>7</v>
      </c>
      <c r="G73" s="24">
        <v>1214.4000000000001</v>
      </c>
      <c r="H73" s="20">
        <f>SUM(B67:B73)</f>
        <v>1139</v>
      </c>
      <c r="I73" s="26">
        <v>17.600000000000001</v>
      </c>
    </row>
    <row r="74" spans="1:9" x14ac:dyDescent="0.2">
      <c r="A74" s="4">
        <v>45450</v>
      </c>
      <c r="B74" s="1">
        <v>70</v>
      </c>
      <c r="C74" s="2">
        <v>17.350000000000001</v>
      </c>
      <c r="D74" s="6">
        <v>0.46709490740613546</v>
      </c>
      <c r="E74" s="7" t="s">
        <v>5</v>
      </c>
      <c r="F74" s="7" t="s">
        <v>6</v>
      </c>
      <c r="G74" s="3">
        <v>1214.5</v>
      </c>
    </row>
    <row r="75" spans="1:9" x14ac:dyDescent="0.2">
      <c r="A75" s="4">
        <v>45450</v>
      </c>
      <c r="B75" s="1">
        <v>70</v>
      </c>
      <c r="C75" s="2">
        <v>17.350000000000001</v>
      </c>
      <c r="D75" s="6">
        <v>0.46736111111385981</v>
      </c>
      <c r="E75" s="7" t="s">
        <v>5</v>
      </c>
      <c r="F75" s="7" t="s">
        <v>6</v>
      </c>
      <c r="G75" s="3">
        <v>1214.5</v>
      </c>
    </row>
    <row r="76" spans="1:9" x14ac:dyDescent="0.2">
      <c r="A76" s="19">
        <v>45450</v>
      </c>
      <c r="B76" s="20">
        <v>627</v>
      </c>
      <c r="C76" s="21">
        <v>17.350000000000001</v>
      </c>
      <c r="D76" s="22">
        <v>0.46741898148320615</v>
      </c>
      <c r="E76" s="23" t="s">
        <v>5</v>
      </c>
      <c r="F76" s="23" t="s">
        <v>6</v>
      </c>
      <c r="G76" s="24">
        <v>10878.45</v>
      </c>
      <c r="H76" s="20">
        <f>SUM(B74:B76)</f>
        <v>767</v>
      </c>
      <c r="I76" s="21">
        <v>17.350000000000001</v>
      </c>
    </row>
    <row r="77" spans="1:9" x14ac:dyDescent="0.2">
      <c r="A77" s="4">
        <v>45453</v>
      </c>
      <c r="B77" s="1">
        <v>250</v>
      </c>
      <c r="C77" s="2">
        <v>17.399999999999999</v>
      </c>
      <c r="D77" s="6">
        <v>0.41407407407677965</v>
      </c>
      <c r="E77" s="7" t="s">
        <v>5</v>
      </c>
      <c r="F77" s="7" t="s">
        <v>6</v>
      </c>
      <c r="G77" s="3">
        <v>4350</v>
      </c>
    </row>
    <row r="78" spans="1:9" x14ac:dyDescent="0.2">
      <c r="A78" s="4">
        <v>45453</v>
      </c>
      <c r="B78" s="1">
        <v>250</v>
      </c>
      <c r="C78" s="2">
        <v>17.399999999999999</v>
      </c>
      <c r="D78" s="6">
        <v>0.41428240740788169</v>
      </c>
      <c r="E78" s="7" t="s">
        <v>5</v>
      </c>
      <c r="F78" s="7" t="s">
        <v>6</v>
      </c>
      <c r="G78" s="3">
        <v>4350</v>
      </c>
    </row>
    <row r="79" spans="1:9" x14ac:dyDescent="0.2">
      <c r="A79" s="19">
        <v>45453</v>
      </c>
      <c r="B79" s="20">
        <v>269</v>
      </c>
      <c r="C79" s="21">
        <v>17.399999999999999</v>
      </c>
      <c r="D79" s="22">
        <v>0.43747685185371665</v>
      </c>
      <c r="E79" s="23" t="s">
        <v>5</v>
      </c>
      <c r="F79" s="23" t="s">
        <v>6</v>
      </c>
      <c r="G79" s="24">
        <v>4680.5999999999995</v>
      </c>
      <c r="H79" s="20">
        <f>+SUM(B77:B79)</f>
        <v>769</v>
      </c>
      <c r="I79" s="21">
        <f>+C79</f>
        <v>17.399999999999999</v>
      </c>
    </row>
    <row r="80" spans="1:9" x14ac:dyDescent="0.2">
      <c r="A80" s="4">
        <v>45453</v>
      </c>
      <c r="B80" s="1">
        <v>200</v>
      </c>
      <c r="C80" s="2">
        <v>17.55</v>
      </c>
      <c r="D80" s="6">
        <v>0.39466435185022419</v>
      </c>
      <c r="E80" s="7" t="s">
        <v>5</v>
      </c>
      <c r="F80" s="7" t="s">
        <v>7</v>
      </c>
      <c r="G80" s="3">
        <v>3510</v>
      </c>
    </row>
    <row r="81" spans="1:9" x14ac:dyDescent="0.2">
      <c r="A81" s="4">
        <v>45453</v>
      </c>
      <c r="B81" s="1">
        <v>339</v>
      </c>
      <c r="C81" s="2">
        <v>17.55</v>
      </c>
      <c r="D81" s="6">
        <v>0.58269675925839692</v>
      </c>
      <c r="E81" s="7" t="s">
        <v>5</v>
      </c>
      <c r="F81" s="7" t="s">
        <v>7</v>
      </c>
      <c r="G81" s="3">
        <v>5949.45</v>
      </c>
    </row>
    <row r="82" spans="1:9" x14ac:dyDescent="0.2">
      <c r="A82" s="4">
        <v>45453</v>
      </c>
      <c r="B82" s="1">
        <v>315</v>
      </c>
      <c r="C82" s="2">
        <v>17.600000000000001</v>
      </c>
      <c r="D82" s="6">
        <v>0.58269675925839692</v>
      </c>
      <c r="E82" s="7" t="s">
        <v>5</v>
      </c>
      <c r="F82" s="7" t="s">
        <v>7</v>
      </c>
      <c r="G82" s="3">
        <v>5544</v>
      </c>
    </row>
    <row r="83" spans="1:9" x14ac:dyDescent="0.2">
      <c r="A83" s="19">
        <v>45453</v>
      </c>
      <c r="B83" s="20">
        <v>300</v>
      </c>
      <c r="C83" s="21">
        <v>17.600000000000001</v>
      </c>
      <c r="D83" s="22">
        <v>0.58269675925839692</v>
      </c>
      <c r="E83" s="23" t="s">
        <v>5</v>
      </c>
      <c r="F83" s="23" t="s">
        <v>7</v>
      </c>
      <c r="G83" s="24">
        <v>5280</v>
      </c>
      <c r="H83" s="20">
        <f>+SUM(B80:B83)</f>
        <v>1154</v>
      </c>
      <c r="I83" s="21">
        <f>+SUMPRODUCT(B80:B83,C80:C83)/SUM(B80:B83)</f>
        <v>17.576646447140384</v>
      </c>
    </row>
    <row r="84" spans="1:9" x14ac:dyDescent="0.2">
      <c r="A84" s="4">
        <v>45454</v>
      </c>
      <c r="B84" s="1">
        <v>300</v>
      </c>
      <c r="C84" s="2">
        <v>17.100000000000001</v>
      </c>
      <c r="D84" s="6">
        <v>0.72451388889021473</v>
      </c>
      <c r="E84" s="7" t="s">
        <v>5</v>
      </c>
      <c r="F84" s="7" t="s">
        <v>7</v>
      </c>
      <c r="G84" s="3">
        <v>5130</v>
      </c>
    </row>
    <row r="85" spans="1:9" x14ac:dyDescent="0.2">
      <c r="A85" s="4">
        <v>45454</v>
      </c>
      <c r="B85" s="1">
        <v>113</v>
      </c>
      <c r="C85" s="2">
        <v>17.100000000000001</v>
      </c>
      <c r="D85" s="6">
        <v>0.72451388889021473</v>
      </c>
      <c r="E85" s="7" t="s">
        <v>5</v>
      </c>
      <c r="F85" s="7" t="s">
        <v>7</v>
      </c>
      <c r="G85" s="3">
        <v>1932.3000000000002</v>
      </c>
    </row>
    <row r="86" spans="1:9" x14ac:dyDescent="0.2">
      <c r="A86" s="4">
        <v>45454</v>
      </c>
      <c r="B86" s="1">
        <v>587</v>
      </c>
      <c r="C86" s="2">
        <v>17.100000000000001</v>
      </c>
      <c r="D86" s="6">
        <v>0.72451388889021473</v>
      </c>
      <c r="E86" s="7" t="s">
        <v>5</v>
      </c>
      <c r="F86" s="7" t="s">
        <v>7</v>
      </c>
      <c r="G86" s="3">
        <v>10037.700000000001</v>
      </c>
    </row>
    <row r="87" spans="1:9" x14ac:dyDescent="0.2">
      <c r="A87" s="4">
        <v>45454</v>
      </c>
      <c r="B87" s="1">
        <v>50</v>
      </c>
      <c r="C87" s="2">
        <v>17.100000000000001</v>
      </c>
      <c r="D87" s="6">
        <v>0.72451388889021473</v>
      </c>
      <c r="E87" s="7" t="s">
        <v>5</v>
      </c>
      <c r="F87" s="7" t="s">
        <v>7</v>
      </c>
      <c r="G87" s="3">
        <v>855.00000000000011</v>
      </c>
    </row>
    <row r="88" spans="1:9" x14ac:dyDescent="0.2">
      <c r="A88" s="19">
        <v>45454</v>
      </c>
      <c r="B88" s="20">
        <v>137</v>
      </c>
      <c r="C88" s="21">
        <v>17.100000000000001</v>
      </c>
      <c r="D88" s="22">
        <v>0.72451388889021473</v>
      </c>
      <c r="E88" s="23" t="s">
        <v>5</v>
      </c>
      <c r="F88" s="23" t="s">
        <v>7</v>
      </c>
      <c r="G88" s="24">
        <v>2342.7000000000003</v>
      </c>
      <c r="H88" s="20">
        <f>SUM(B84:B88)</f>
        <v>1187</v>
      </c>
      <c r="I88" s="26">
        <f>SUMPRODUCT(B84:B88,C84:C88)/SUM(B84:B88)</f>
        <v>17.100000000000001</v>
      </c>
    </row>
    <row r="89" spans="1:9" x14ac:dyDescent="0.2">
      <c r="A89" s="4">
        <v>45454</v>
      </c>
      <c r="B89" s="1">
        <v>70</v>
      </c>
      <c r="C89" s="2">
        <v>17.149999999999999</v>
      </c>
      <c r="D89" s="6">
        <v>0.72451388889021473</v>
      </c>
      <c r="E89" s="7" t="s">
        <v>5</v>
      </c>
      <c r="F89" s="7" t="s">
        <v>6</v>
      </c>
      <c r="G89" s="3">
        <v>1200.5</v>
      </c>
    </row>
    <row r="90" spans="1:9" x14ac:dyDescent="0.2">
      <c r="A90" s="19">
        <v>45454</v>
      </c>
      <c r="B90" s="20">
        <v>293</v>
      </c>
      <c r="C90" s="21">
        <v>17.100000000000001</v>
      </c>
      <c r="D90" s="22">
        <v>0.729143518517958</v>
      </c>
      <c r="E90" s="23" t="s">
        <v>5</v>
      </c>
      <c r="F90" s="23" t="s">
        <v>6</v>
      </c>
      <c r="G90" s="24">
        <v>5010.3</v>
      </c>
      <c r="H90" s="20">
        <f>B89+B90</f>
        <v>363</v>
      </c>
      <c r="I90" s="21">
        <f>SUMPRODUCT(B89:B90,C89:C90)/SUM(B89:B90)</f>
        <v>17.109641873278239</v>
      </c>
    </row>
    <row r="91" spans="1:9" x14ac:dyDescent="0.2">
      <c r="A91" s="4">
        <v>45455</v>
      </c>
      <c r="B91" s="1">
        <v>226</v>
      </c>
      <c r="C91" s="2">
        <v>17.149999999999999</v>
      </c>
      <c r="D91" s="6">
        <v>0.45072916666686069</v>
      </c>
      <c r="E91" s="7" t="s">
        <v>5</v>
      </c>
      <c r="F91" s="7" t="s">
        <v>6</v>
      </c>
      <c r="G91" s="3">
        <v>3875.8999999999996</v>
      </c>
    </row>
    <row r="92" spans="1:9" x14ac:dyDescent="0.2">
      <c r="A92" s="4">
        <v>45455</v>
      </c>
      <c r="B92" s="1">
        <v>200</v>
      </c>
      <c r="C92" s="2">
        <v>17.149999999999999</v>
      </c>
      <c r="D92" s="6">
        <v>0.46828703703795327</v>
      </c>
      <c r="E92" s="7" t="s">
        <v>5</v>
      </c>
      <c r="F92" s="7" t="s">
        <v>6</v>
      </c>
      <c r="G92" s="3">
        <v>3429.9999999999995</v>
      </c>
    </row>
    <row r="93" spans="1:9" x14ac:dyDescent="0.2">
      <c r="A93" s="19">
        <v>45455</v>
      </c>
      <c r="B93" s="20">
        <v>295</v>
      </c>
      <c r="C93" s="21">
        <v>17.399999999999999</v>
      </c>
      <c r="D93" s="22">
        <v>0.60979166666948004</v>
      </c>
      <c r="E93" s="23" t="s">
        <v>5</v>
      </c>
      <c r="F93" s="23" t="s">
        <v>6</v>
      </c>
      <c r="G93" s="24">
        <v>5133</v>
      </c>
      <c r="H93" s="20">
        <f>+SUM(B91:B93)</f>
        <v>721</v>
      </c>
      <c r="I93" s="21">
        <f>+SUMPRODUCT(B91:B93,C91:C93)/SUM(B91:B93)</f>
        <v>17.252288488210819</v>
      </c>
    </row>
    <row r="94" spans="1:9" x14ac:dyDescent="0.2">
      <c r="A94" s="4">
        <v>45455</v>
      </c>
      <c r="B94" s="1">
        <v>220</v>
      </c>
      <c r="C94" s="2">
        <v>17.3</v>
      </c>
      <c r="D94" s="6">
        <v>0.55024305555707542</v>
      </c>
      <c r="E94" s="7" t="s">
        <v>5</v>
      </c>
      <c r="F94" s="7" t="s">
        <v>7</v>
      </c>
      <c r="G94" s="3">
        <v>3806</v>
      </c>
    </row>
    <row r="95" spans="1:9" x14ac:dyDescent="0.2">
      <c r="A95" s="4">
        <v>45455</v>
      </c>
      <c r="B95" s="1">
        <v>346</v>
      </c>
      <c r="C95" s="2">
        <v>17.350000000000001</v>
      </c>
      <c r="D95" s="6">
        <v>0.55024305555707542</v>
      </c>
      <c r="E95" s="7" t="s">
        <v>5</v>
      </c>
      <c r="F95" s="7" t="s">
        <v>7</v>
      </c>
      <c r="G95" s="3">
        <v>6003.1</v>
      </c>
    </row>
    <row r="96" spans="1:9" x14ac:dyDescent="0.2">
      <c r="A96" s="4">
        <v>45455</v>
      </c>
      <c r="B96" s="1">
        <v>10</v>
      </c>
      <c r="C96" s="2">
        <v>17.350000000000001</v>
      </c>
      <c r="D96" s="6">
        <v>0.55024305555707542</v>
      </c>
      <c r="E96" s="7" t="s">
        <v>5</v>
      </c>
      <c r="F96" s="7" t="s">
        <v>7</v>
      </c>
      <c r="G96" s="3">
        <v>173.5</v>
      </c>
    </row>
    <row r="97" spans="1:9" x14ac:dyDescent="0.2">
      <c r="A97" s="4">
        <v>45455</v>
      </c>
      <c r="B97" s="1">
        <v>162</v>
      </c>
      <c r="C97" s="2">
        <v>17.350000000000001</v>
      </c>
      <c r="D97" s="6">
        <v>0.55024305555707542</v>
      </c>
      <c r="E97" s="7" t="s">
        <v>5</v>
      </c>
      <c r="F97" s="7" t="s">
        <v>7</v>
      </c>
      <c r="G97" s="3">
        <v>2810.7000000000003</v>
      </c>
    </row>
    <row r="98" spans="1:9" x14ac:dyDescent="0.2">
      <c r="A98" s="4">
        <v>45455</v>
      </c>
      <c r="B98" s="1">
        <v>29</v>
      </c>
      <c r="C98" s="2">
        <v>17.350000000000001</v>
      </c>
      <c r="D98" s="6">
        <v>0.55024305555707542</v>
      </c>
      <c r="E98" s="7" t="s">
        <v>5</v>
      </c>
      <c r="F98" s="7" t="s">
        <v>7</v>
      </c>
      <c r="G98" s="3">
        <v>503.15000000000003</v>
      </c>
    </row>
    <row r="99" spans="1:9" x14ac:dyDescent="0.2">
      <c r="A99" s="4">
        <v>45455</v>
      </c>
      <c r="B99" s="1">
        <v>143</v>
      </c>
      <c r="C99" s="2">
        <v>17.350000000000001</v>
      </c>
      <c r="D99" s="6">
        <v>0.59623842592554865</v>
      </c>
      <c r="E99" s="7" t="s">
        <v>5</v>
      </c>
      <c r="F99" s="7" t="s">
        <v>7</v>
      </c>
      <c r="G99" s="3">
        <v>2481.0500000000002</v>
      </c>
    </row>
    <row r="100" spans="1:9" x14ac:dyDescent="0.2">
      <c r="A100" s="4">
        <v>45455</v>
      </c>
      <c r="B100" s="1">
        <v>182</v>
      </c>
      <c r="C100" s="2">
        <v>17.350000000000001</v>
      </c>
      <c r="D100" s="6">
        <v>0.59627314814861165</v>
      </c>
      <c r="E100" s="7" t="s">
        <v>5</v>
      </c>
      <c r="F100" s="7" t="s">
        <v>7</v>
      </c>
      <c r="G100" s="3">
        <v>3157.7000000000003</v>
      </c>
    </row>
    <row r="101" spans="1:9" x14ac:dyDescent="0.2">
      <c r="A101" s="4">
        <v>45455</v>
      </c>
      <c r="B101" s="1">
        <v>51</v>
      </c>
      <c r="C101" s="2">
        <v>17.350000000000001</v>
      </c>
      <c r="D101" s="6">
        <v>0.596365740741021</v>
      </c>
      <c r="E101" s="7" t="s">
        <v>5</v>
      </c>
      <c r="F101" s="7" t="s">
        <v>7</v>
      </c>
      <c r="G101" s="3">
        <v>884.85</v>
      </c>
    </row>
    <row r="102" spans="1:9" x14ac:dyDescent="0.2">
      <c r="A102" s="19">
        <v>45455</v>
      </c>
      <c r="B102" s="20">
        <v>39</v>
      </c>
      <c r="C102" s="21">
        <v>17.350000000000001</v>
      </c>
      <c r="D102" s="22">
        <v>0.69567129629285773</v>
      </c>
      <c r="E102" s="23" t="s">
        <v>5</v>
      </c>
      <c r="F102" s="23" t="s">
        <v>7</v>
      </c>
      <c r="G102" s="24">
        <v>676.65000000000009</v>
      </c>
      <c r="H102" s="20">
        <f>+SUM(B94:B102)</f>
        <v>1182</v>
      </c>
      <c r="I102" s="21">
        <f>+SUMPRODUCT(B94:B102,C94:C102)/SUM(B94:B102)</f>
        <v>17.340693739424704</v>
      </c>
    </row>
    <row r="103" spans="1:9" x14ac:dyDescent="0.2">
      <c r="A103" s="4">
        <v>45456</v>
      </c>
      <c r="B103" s="1">
        <v>38</v>
      </c>
      <c r="C103" s="2">
        <v>17.149999999999999</v>
      </c>
      <c r="D103" s="6">
        <v>0.5663541666654055</v>
      </c>
      <c r="E103" s="7" t="s">
        <v>5</v>
      </c>
      <c r="F103" s="7" t="s">
        <v>6</v>
      </c>
      <c r="G103" s="3">
        <v>651.69999999999993</v>
      </c>
    </row>
    <row r="104" spans="1:9" x14ac:dyDescent="0.2">
      <c r="A104" s="19">
        <v>45456</v>
      </c>
      <c r="B104" s="20">
        <v>672</v>
      </c>
      <c r="C104" s="21">
        <v>17.149999999999999</v>
      </c>
      <c r="D104" s="22">
        <v>0.57972222222451819</v>
      </c>
      <c r="E104" s="23" t="s">
        <v>5</v>
      </c>
      <c r="F104" s="23" t="s">
        <v>6</v>
      </c>
      <c r="G104" s="24">
        <v>11524.8</v>
      </c>
      <c r="H104" s="20">
        <f>B103+B104</f>
        <v>710</v>
      </c>
      <c r="I104" s="26">
        <v>17.149999999999999</v>
      </c>
    </row>
    <row r="105" spans="1:9" x14ac:dyDescent="0.2">
      <c r="A105" s="4">
        <v>45456</v>
      </c>
      <c r="B105" s="1">
        <v>25</v>
      </c>
      <c r="C105" s="2">
        <v>17.05</v>
      </c>
      <c r="D105" s="6">
        <v>0.4361921296294895</v>
      </c>
      <c r="E105" s="7" t="s">
        <v>5</v>
      </c>
      <c r="F105" s="7" t="s">
        <v>7</v>
      </c>
      <c r="G105" s="3">
        <v>426.25</v>
      </c>
    </row>
    <row r="106" spans="1:9" x14ac:dyDescent="0.2">
      <c r="A106" s="4">
        <v>45456</v>
      </c>
      <c r="B106" s="1">
        <v>500</v>
      </c>
      <c r="C106" s="2">
        <v>17.05</v>
      </c>
      <c r="D106" s="6">
        <v>0.51800925925635966</v>
      </c>
      <c r="E106" s="7" t="s">
        <v>5</v>
      </c>
      <c r="F106" s="7" t="s">
        <v>7</v>
      </c>
      <c r="G106" s="3">
        <v>8525</v>
      </c>
    </row>
    <row r="107" spans="1:9" x14ac:dyDescent="0.2">
      <c r="A107" s="4">
        <v>45456</v>
      </c>
      <c r="B107" s="1">
        <v>34</v>
      </c>
      <c r="C107" s="2">
        <v>17.05</v>
      </c>
      <c r="D107" s="6">
        <v>0.53333333333284827</v>
      </c>
      <c r="E107" s="7" t="s">
        <v>5</v>
      </c>
      <c r="F107" s="7" t="s">
        <v>7</v>
      </c>
      <c r="G107" s="3">
        <v>579.70000000000005</v>
      </c>
    </row>
    <row r="108" spans="1:9" x14ac:dyDescent="0.2">
      <c r="A108" s="4">
        <v>45456</v>
      </c>
      <c r="B108" s="1">
        <v>1</v>
      </c>
      <c r="C108" s="2">
        <v>17.05</v>
      </c>
      <c r="D108" s="6">
        <v>0.55347222222189885</v>
      </c>
      <c r="E108" s="7" t="s">
        <v>5</v>
      </c>
      <c r="F108" s="7" t="s">
        <v>7</v>
      </c>
      <c r="G108" s="3">
        <v>17.05</v>
      </c>
    </row>
    <row r="109" spans="1:9" x14ac:dyDescent="0.2">
      <c r="A109" s="4">
        <v>45456</v>
      </c>
      <c r="B109" s="1">
        <v>7</v>
      </c>
      <c r="C109" s="2">
        <v>17.05</v>
      </c>
      <c r="D109" s="6">
        <v>0.55505787036963739</v>
      </c>
      <c r="E109" s="7" t="s">
        <v>5</v>
      </c>
      <c r="F109" s="7" t="s">
        <v>7</v>
      </c>
      <c r="G109" s="3">
        <v>119.35000000000001</v>
      </c>
    </row>
    <row r="110" spans="1:9" x14ac:dyDescent="0.2">
      <c r="A110" s="4">
        <v>45456</v>
      </c>
      <c r="B110" s="1">
        <v>53</v>
      </c>
      <c r="C110" s="2">
        <v>17.05</v>
      </c>
      <c r="D110" s="6">
        <v>0.57682870370626915</v>
      </c>
      <c r="E110" s="7" t="s">
        <v>5</v>
      </c>
      <c r="F110" s="7" t="s">
        <v>7</v>
      </c>
      <c r="G110" s="3">
        <v>903.65000000000009</v>
      </c>
    </row>
    <row r="111" spans="1:9" x14ac:dyDescent="0.2">
      <c r="A111" s="19">
        <v>45456</v>
      </c>
      <c r="B111" s="20">
        <v>563</v>
      </c>
      <c r="C111" s="21">
        <v>17.05</v>
      </c>
      <c r="D111" s="22">
        <v>0.61347222221957054</v>
      </c>
      <c r="E111" s="23" t="s">
        <v>5</v>
      </c>
      <c r="F111" s="23" t="s">
        <v>7</v>
      </c>
      <c r="G111" s="24">
        <v>9599.15</v>
      </c>
      <c r="H111" s="20">
        <f>SUM(B105:B111)</f>
        <v>1183</v>
      </c>
      <c r="I111" s="21">
        <v>17.05</v>
      </c>
    </row>
    <row r="112" spans="1:9" x14ac:dyDescent="0.2">
      <c r="A112" s="4">
        <v>45457</v>
      </c>
      <c r="B112" s="1">
        <v>70</v>
      </c>
      <c r="C112" s="2">
        <v>17.05</v>
      </c>
      <c r="D112" s="6">
        <v>0.47453703703649808</v>
      </c>
      <c r="E112" s="7" t="s">
        <v>5</v>
      </c>
      <c r="F112" s="7" t="s">
        <v>6</v>
      </c>
      <c r="G112" s="3">
        <v>1193.5</v>
      </c>
    </row>
    <row r="113" spans="1:9" x14ac:dyDescent="0.2">
      <c r="A113" s="4">
        <v>45457</v>
      </c>
      <c r="B113" s="1">
        <v>295</v>
      </c>
      <c r="C113" s="2">
        <v>17</v>
      </c>
      <c r="D113" s="6">
        <v>0.479143518517958</v>
      </c>
      <c r="E113" s="7" t="s">
        <v>5</v>
      </c>
      <c r="F113" s="7" t="s">
        <v>6</v>
      </c>
      <c r="G113" s="3">
        <v>5015</v>
      </c>
    </row>
    <row r="114" spans="1:9" x14ac:dyDescent="0.2">
      <c r="A114" s="4">
        <v>45457</v>
      </c>
      <c r="B114" s="1">
        <v>350</v>
      </c>
      <c r="C114" s="2">
        <v>17.05</v>
      </c>
      <c r="D114" s="6">
        <v>0.49289351851621177</v>
      </c>
      <c r="E114" s="7" t="s">
        <v>5</v>
      </c>
      <c r="F114" s="7" t="s">
        <v>6</v>
      </c>
      <c r="G114" s="3">
        <v>5967.5</v>
      </c>
    </row>
    <row r="115" spans="1:9" x14ac:dyDescent="0.2">
      <c r="A115" s="19">
        <v>45457</v>
      </c>
      <c r="B115" s="20">
        <v>12</v>
      </c>
      <c r="C115" s="21">
        <v>17.100000000000001</v>
      </c>
      <c r="D115" s="22">
        <v>0.57560185185138835</v>
      </c>
      <c r="E115" s="23" t="s">
        <v>5</v>
      </c>
      <c r="F115" s="23" t="s">
        <v>6</v>
      </c>
      <c r="G115" s="24">
        <v>205.20000000000002</v>
      </c>
      <c r="H115" s="20">
        <f>SUM(B112:B115)</f>
        <v>727</v>
      </c>
      <c r="I115" s="26">
        <f>SUMPRODUCT(B112:B115,C112:C115)/SUM(B112:B115)</f>
        <v>17.030536451169191</v>
      </c>
    </row>
    <row r="116" spans="1:9" x14ac:dyDescent="0.2">
      <c r="A116" s="4">
        <v>45457</v>
      </c>
      <c r="B116" s="1">
        <v>69</v>
      </c>
      <c r="C116" s="2">
        <v>16.899999999999999</v>
      </c>
      <c r="D116" s="6">
        <v>0.55973379629722331</v>
      </c>
      <c r="E116" s="7" t="s">
        <v>5</v>
      </c>
      <c r="F116" s="7" t="s">
        <v>7</v>
      </c>
      <c r="G116" s="3">
        <v>1166.0999999999999</v>
      </c>
    </row>
    <row r="117" spans="1:9" x14ac:dyDescent="0.2">
      <c r="A117" s="4">
        <v>45457</v>
      </c>
      <c r="B117" s="1">
        <v>26</v>
      </c>
      <c r="C117" s="2">
        <v>16.899999999999999</v>
      </c>
      <c r="D117" s="6">
        <v>0.57934027777810115</v>
      </c>
      <c r="E117" s="7" t="s">
        <v>5</v>
      </c>
      <c r="F117" s="7" t="s">
        <v>7</v>
      </c>
      <c r="G117" s="3">
        <v>439.4</v>
      </c>
    </row>
    <row r="118" spans="1:9" x14ac:dyDescent="0.2">
      <c r="A118" s="4">
        <v>45457</v>
      </c>
      <c r="B118" s="1">
        <v>576</v>
      </c>
      <c r="C118" s="2">
        <v>16.899999999999999</v>
      </c>
      <c r="D118" s="6">
        <v>0.6730439814782585</v>
      </c>
      <c r="E118" s="7" t="s">
        <v>5</v>
      </c>
      <c r="F118" s="7" t="s">
        <v>7</v>
      </c>
      <c r="G118" s="3">
        <v>9734.4</v>
      </c>
    </row>
    <row r="119" spans="1:9" x14ac:dyDescent="0.2">
      <c r="A119" s="4">
        <v>45457</v>
      </c>
      <c r="B119" s="1">
        <v>424</v>
      </c>
      <c r="C119" s="2">
        <v>16.899999999999999</v>
      </c>
      <c r="D119" s="6">
        <v>0.6730439814782585</v>
      </c>
      <c r="E119" s="7" t="s">
        <v>5</v>
      </c>
      <c r="F119" s="7" t="s">
        <v>7</v>
      </c>
      <c r="G119" s="3">
        <v>7165.5999999999995</v>
      </c>
    </row>
    <row r="120" spans="1:9" x14ac:dyDescent="0.2">
      <c r="A120" s="19">
        <v>45457</v>
      </c>
      <c r="B120" s="20">
        <v>76</v>
      </c>
      <c r="C120" s="21">
        <v>16.899999999999999</v>
      </c>
      <c r="D120" s="22">
        <v>0.6730439814782585</v>
      </c>
      <c r="E120" s="23" t="s">
        <v>5</v>
      </c>
      <c r="F120" s="23" t="s">
        <v>7</v>
      </c>
      <c r="G120" s="24">
        <v>1284.3999999999999</v>
      </c>
      <c r="H120" s="20">
        <f>SUM(B116:B120)</f>
        <v>1171</v>
      </c>
      <c r="I120" s="21">
        <f>SUMPRODUCT(B116:B120,C116:C120)/SUM(B116:B120)</f>
        <v>16.900000000000002</v>
      </c>
    </row>
    <row r="121" spans="1:9" x14ac:dyDescent="0.2">
      <c r="A121" s="4">
        <v>45460</v>
      </c>
      <c r="B121" s="1">
        <v>654</v>
      </c>
      <c r="C121" s="2">
        <v>16.850000000000001</v>
      </c>
      <c r="D121" s="6">
        <v>0.37866898148058681</v>
      </c>
      <c r="E121" s="7" t="s">
        <v>5</v>
      </c>
      <c r="F121" s="7" t="s">
        <v>7</v>
      </c>
      <c r="G121" s="3">
        <v>11019.900000000001</v>
      </c>
    </row>
    <row r="122" spans="1:9" x14ac:dyDescent="0.2">
      <c r="A122" s="19">
        <v>45460</v>
      </c>
      <c r="B122" s="20">
        <v>500</v>
      </c>
      <c r="C122" s="21">
        <v>16.899999999999999</v>
      </c>
      <c r="D122" s="22">
        <v>0.63447916666336823</v>
      </c>
      <c r="E122" s="23" t="s">
        <v>5</v>
      </c>
      <c r="F122" s="23" t="s">
        <v>7</v>
      </c>
      <c r="G122" s="24">
        <v>8450</v>
      </c>
      <c r="H122" s="20">
        <f>B121+B122</f>
        <v>1154</v>
      </c>
      <c r="I122" s="26">
        <f>SUMPRODUCT(B121:B122,C121:C122)/SUM(B121:B122)</f>
        <v>16.871663778162912</v>
      </c>
    </row>
    <row r="123" spans="1:9" x14ac:dyDescent="0.2">
      <c r="A123" s="19">
        <v>45460</v>
      </c>
      <c r="B123" s="20">
        <v>300</v>
      </c>
      <c r="C123" s="21">
        <v>16.850000000000001</v>
      </c>
      <c r="D123" s="22">
        <v>0.729143518517958</v>
      </c>
      <c r="E123" s="23" t="s">
        <v>5</v>
      </c>
      <c r="F123" s="23" t="s">
        <v>6</v>
      </c>
      <c r="G123" s="24">
        <v>5055</v>
      </c>
      <c r="H123" s="20">
        <f>B123</f>
        <v>300</v>
      </c>
      <c r="I123" s="21">
        <f>C123</f>
        <v>16.850000000000001</v>
      </c>
    </row>
    <row r="124" spans="1:9" x14ac:dyDescent="0.2">
      <c r="A124" s="27">
        <v>45461</v>
      </c>
      <c r="B124" s="28">
        <v>1131</v>
      </c>
      <c r="C124" s="29">
        <v>17.149999999999999</v>
      </c>
      <c r="D124" s="30">
        <v>0.45520833333284827</v>
      </c>
      <c r="E124" s="31" t="s">
        <v>5</v>
      </c>
      <c r="F124" s="31" t="s">
        <v>7</v>
      </c>
      <c r="G124" s="32">
        <v>19396.649999999998</v>
      </c>
      <c r="H124" s="28">
        <f>B124</f>
        <v>1131</v>
      </c>
      <c r="I124" s="29">
        <f>C124</f>
        <v>17.149999999999999</v>
      </c>
    </row>
    <row r="125" spans="1:9" x14ac:dyDescent="0.2">
      <c r="A125" s="4">
        <v>45461</v>
      </c>
      <c r="B125" s="1">
        <v>100</v>
      </c>
      <c r="C125" s="2">
        <v>17.05</v>
      </c>
      <c r="D125" s="6">
        <v>0.45763888888905058</v>
      </c>
      <c r="E125" s="7" t="s">
        <v>5</v>
      </c>
      <c r="F125" s="7" t="s">
        <v>6</v>
      </c>
      <c r="G125" s="3">
        <v>1705</v>
      </c>
    </row>
    <row r="126" spans="1:9" x14ac:dyDescent="0.2">
      <c r="A126" s="4">
        <v>45461</v>
      </c>
      <c r="B126" s="1">
        <v>300</v>
      </c>
      <c r="C126" s="2">
        <v>17</v>
      </c>
      <c r="D126" s="6">
        <v>0.479143518517958</v>
      </c>
      <c r="E126" s="7" t="s">
        <v>5</v>
      </c>
      <c r="F126" s="7" t="s">
        <v>6</v>
      </c>
      <c r="G126" s="3">
        <v>5100</v>
      </c>
    </row>
    <row r="127" spans="1:9" x14ac:dyDescent="0.2">
      <c r="A127" s="4">
        <v>45461</v>
      </c>
      <c r="B127" s="1">
        <v>300</v>
      </c>
      <c r="C127" s="2">
        <v>17.05</v>
      </c>
      <c r="D127" s="6">
        <v>0.50722222222248092</v>
      </c>
      <c r="E127" s="7" t="s">
        <v>5</v>
      </c>
      <c r="F127" s="7" t="s">
        <v>6</v>
      </c>
      <c r="G127" s="3">
        <v>5115</v>
      </c>
    </row>
    <row r="128" spans="1:9" x14ac:dyDescent="0.2">
      <c r="A128" s="19">
        <v>45461</v>
      </c>
      <c r="B128" s="20">
        <v>16</v>
      </c>
      <c r="C128" s="21">
        <v>17.05</v>
      </c>
      <c r="D128" s="22">
        <v>0.55366898148349719</v>
      </c>
      <c r="E128" s="23" t="s">
        <v>5</v>
      </c>
      <c r="F128" s="23" t="s">
        <v>6</v>
      </c>
      <c r="G128" s="24">
        <v>272.8</v>
      </c>
      <c r="H128" s="20">
        <f>SUM(B125:B128)</f>
        <v>716</v>
      </c>
      <c r="I128" s="21">
        <f>SUMPRODUCT(B125:B128,C125:C128)/SUM(B125:B128)</f>
        <v>17.029050279329606</v>
      </c>
    </row>
    <row r="129" spans="1:9" x14ac:dyDescent="0.2">
      <c r="A129" s="4">
        <v>45462</v>
      </c>
      <c r="B129" s="1">
        <v>708</v>
      </c>
      <c r="C129" s="2">
        <v>16.75</v>
      </c>
      <c r="D129" s="6">
        <v>0.43900462963210884</v>
      </c>
      <c r="E129" s="7" t="s">
        <v>5</v>
      </c>
      <c r="F129" s="7" t="s">
        <v>6</v>
      </c>
      <c r="G129" s="3">
        <v>11859</v>
      </c>
      <c r="H129" s="1">
        <f>+B129</f>
        <v>708</v>
      </c>
      <c r="I129" s="2">
        <f>+C129</f>
        <v>16.75</v>
      </c>
    </row>
    <row r="130" spans="1:9" x14ac:dyDescent="0.2">
      <c r="A130" s="4">
        <v>45462</v>
      </c>
      <c r="B130" s="1">
        <v>167</v>
      </c>
      <c r="C130" s="2">
        <v>16.75</v>
      </c>
      <c r="D130" s="6">
        <v>0.41292824073752854</v>
      </c>
      <c r="E130" s="7" t="s">
        <v>5</v>
      </c>
      <c r="F130" s="7" t="s">
        <v>7</v>
      </c>
      <c r="G130" s="3">
        <v>2797.25</v>
      </c>
    </row>
    <row r="131" spans="1:9" x14ac:dyDescent="0.2">
      <c r="A131" s="19">
        <v>45462</v>
      </c>
      <c r="B131" s="20">
        <v>913</v>
      </c>
      <c r="C131" s="21">
        <v>16.75</v>
      </c>
      <c r="D131" s="22">
        <v>0.48528935185458977</v>
      </c>
      <c r="E131" s="23" t="s">
        <v>5</v>
      </c>
      <c r="F131" s="23" t="s">
        <v>7</v>
      </c>
      <c r="G131" s="24">
        <v>15292.75</v>
      </c>
      <c r="H131" s="20">
        <f>+SUM(B130:B131)</f>
        <v>1080</v>
      </c>
      <c r="I131" s="21">
        <f>+C131</f>
        <v>16.75</v>
      </c>
    </row>
    <row r="132" spans="1:9" x14ac:dyDescent="0.2">
      <c r="A132" s="27">
        <v>45463</v>
      </c>
      <c r="B132" s="28">
        <v>1021</v>
      </c>
      <c r="C132" s="29">
        <v>16.3</v>
      </c>
      <c r="D132" s="30">
        <v>0.40254629629635019</v>
      </c>
      <c r="E132" s="31" t="s">
        <v>5</v>
      </c>
      <c r="F132" s="31" t="s">
        <v>7</v>
      </c>
      <c r="G132" s="32">
        <v>16642.3</v>
      </c>
      <c r="H132" s="28">
        <f>B132</f>
        <v>1021</v>
      </c>
      <c r="I132" s="29">
        <f>C132</f>
        <v>16.3</v>
      </c>
    </row>
    <row r="133" spans="1:9" x14ac:dyDescent="0.2">
      <c r="A133" s="4">
        <v>45463</v>
      </c>
      <c r="B133" s="1">
        <v>200</v>
      </c>
      <c r="C133" s="2">
        <v>16.3</v>
      </c>
      <c r="D133" s="6">
        <v>0.40254629629635019</v>
      </c>
      <c r="E133" s="7" t="s">
        <v>5</v>
      </c>
      <c r="F133" s="7" t="s">
        <v>6</v>
      </c>
      <c r="G133" s="3">
        <v>3260</v>
      </c>
    </row>
    <row r="134" spans="1:9" x14ac:dyDescent="0.2">
      <c r="A134" s="4">
        <v>45463</v>
      </c>
      <c r="B134" s="1">
        <v>200</v>
      </c>
      <c r="C134" s="2">
        <v>16.3</v>
      </c>
      <c r="D134" s="6">
        <v>0.40304398148145992</v>
      </c>
      <c r="E134" s="7" t="s">
        <v>5</v>
      </c>
      <c r="F134" s="7" t="s">
        <v>6</v>
      </c>
      <c r="G134" s="3">
        <v>3260</v>
      </c>
    </row>
    <row r="135" spans="1:9" x14ac:dyDescent="0.2">
      <c r="A135" s="4">
        <v>45463</v>
      </c>
      <c r="B135" s="1">
        <v>200</v>
      </c>
      <c r="C135" s="2">
        <v>16.3</v>
      </c>
      <c r="D135" s="6">
        <v>0.40304398148145992</v>
      </c>
      <c r="E135" s="7" t="s">
        <v>5</v>
      </c>
      <c r="F135" s="7" t="s">
        <v>6</v>
      </c>
      <c r="G135" s="3">
        <v>3260</v>
      </c>
    </row>
    <row r="136" spans="1:9" x14ac:dyDescent="0.2">
      <c r="A136" s="19">
        <v>45463</v>
      </c>
      <c r="B136" s="20">
        <v>77</v>
      </c>
      <c r="C136" s="21">
        <v>16.3</v>
      </c>
      <c r="D136" s="22">
        <v>0.40305555555823958</v>
      </c>
      <c r="E136" s="23" t="s">
        <v>5</v>
      </c>
      <c r="F136" s="23" t="s">
        <v>6</v>
      </c>
      <c r="G136" s="24">
        <v>1255.1000000000001</v>
      </c>
      <c r="H136" s="20">
        <f>SUM(B133:B136)</f>
        <v>677</v>
      </c>
      <c r="I136" s="21">
        <v>16.299999999999997</v>
      </c>
    </row>
    <row r="137" spans="1:9" x14ac:dyDescent="0.2">
      <c r="A137" s="4">
        <v>45464</v>
      </c>
      <c r="B137" s="1">
        <v>45</v>
      </c>
      <c r="C137" s="2">
        <v>16.100000000000001</v>
      </c>
      <c r="D137" s="6">
        <v>0.43780092592351139</v>
      </c>
      <c r="E137" s="7" t="s">
        <v>5</v>
      </c>
      <c r="F137" s="7" t="s">
        <v>7</v>
      </c>
      <c r="G137" s="3">
        <v>724.50000000000011</v>
      </c>
    </row>
    <row r="138" spans="1:9" x14ac:dyDescent="0.2">
      <c r="A138" s="4">
        <v>45464</v>
      </c>
      <c r="B138" s="1">
        <v>2</v>
      </c>
      <c r="C138" s="2">
        <v>16.100000000000001</v>
      </c>
      <c r="D138" s="6">
        <v>0.46427083333401242</v>
      </c>
      <c r="E138" s="7" t="s">
        <v>5</v>
      </c>
      <c r="F138" s="7" t="s">
        <v>7</v>
      </c>
      <c r="G138" s="3">
        <v>32.200000000000003</v>
      </c>
    </row>
    <row r="139" spans="1:9" x14ac:dyDescent="0.2">
      <c r="A139" s="4">
        <v>45464</v>
      </c>
      <c r="B139" s="1">
        <v>4</v>
      </c>
      <c r="C139" s="2">
        <v>16.100000000000001</v>
      </c>
      <c r="D139" s="6">
        <v>0.47001157407066785</v>
      </c>
      <c r="E139" s="7" t="s">
        <v>5</v>
      </c>
      <c r="F139" s="7" t="s">
        <v>7</v>
      </c>
      <c r="G139" s="3">
        <v>64.400000000000006</v>
      </c>
    </row>
    <row r="140" spans="1:9" x14ac:dyDescent="0.2">
      <c r="A140" s="4">
        <v>45464</v>
      </c>
      <c r="B140" s="1">
        <v>15</v>
      </c>
      <c r="C140" s="2">
        <v>16.100000000000001</v>
      </c>
      <c r="D140" s="6">
        <v>0.48804398148058681</v>
      </c>
      <c r="E140" s="7" t="s">
        <v>5</v>
      </c>
      <c r="F140" s="7" t="s">
        <v>7</v>
      </c>
      <c r="G140" s="3">
        <v>241.50000000000003</v>
      </c>
    </row>
    <row r="141" spans="1:9" x14ac:dyDescent="0.2">
      <c r="A141" s="4">
        <v>45464</v>
      </c>
      <c r="B141" s="1">
        <v>66</v>
      </c>
      <c r="C141" s="2">
        <v>16.100000000000001</v>
      </c>
      <c r="D141" s="6">
        <v>0.60578703703504289</v>
      </c>
      <c r="E141" s="7" t="s">
        <v>5</v>
      </c>
      <c r="F141" s="7" t="s">
        <v>7</v>
      </c>
      <c r="G141" s="3">
        <v>1062.6000000000001</v>
      </c>
    </row>
    <row r="142" spans="1:9" x14ac:dyDescent="0.2">
      <c r="A142" s="19">
        <v>45464</v>
      </c>
      <c r="B142" s="20">
        <v>900</v>
      </c>
      <c r="C142" s="21">
        <v>16.100000000000001</v>
      </c>
      <c r="D142" s="22">
        <v>0.61531249999825377</v>
      </c>
      <c r="E142" s="23" t="s">
        <v>5</v>
      </c>
      <c r="F142" s="23" t="s">
        <v>7</v>
      </c>
      <c r="G142" s="24">
        <v>14490.000000000002</v>
      </c>
      <c r="H142" s="20">
        <f>SUM(B137:B142)</f>
        <v>1032</v>
      </c>
      <c r="I142" s="26">
        <f>16.1</f>
        <v>16.100000000000001</v>
      </c>
    </row>
    <row r="143" spans="1:9" x14ac:dyDescent="0.2">
      <c r="A143" s="4">
        <v>45464</v>
      </c>
      <c r="B143" s="1">
        <v>310</v>
      </c>
      <c r="C143" s="2">
        <v>16.25</v>
      </c>
      <c r="D143" s="6">
        <v>0.61016203703911742</v>
      </c>
      <c r="E143" s="7" t="s">
        <v>5</v>
      </c>
      <c r="F143" s="7" t="s">
        <v>6</v>
      </c>
      <c r="G143" s="3">
        <v>5037.5</v>
      </c>
    </row>
    <row r="144" spans="1:9" x14ac:dyDescent="0.2">
      <c r="A144" s="4">
        <v>45464</v>
      </c>
      <c r="B144" s="1">
        <v>310</v>
      </c>
      <c r="C144" s="2">
        <v>16.25</v>
      </c>
      <c r="D144" s="6">
        <v>0.61040509259328246</v>
      </c>
      <c r="E144" s="7" t="s">
        <v>5</v>
      </c>
      <c r="F144" s="7" t="s">
        <v>6</v>
      </c>
      <c r="G144" s="3">
        <v>5037.5</v>
      </c>
    </row>
    <row r="145" spans="1:9" x14ac:dyDescent="0.2">
      <c r="A145" s="19">
        <v>45464</v>
      </c>
      <c r="B145" s="20">
        <v>50</v>
      </c>
      <c r="C145" s="21">
        <v>16.25</v>
      </c>
      <c r="D145" s="22">
        <v>0.61040509259328246</v>
      </c>
      <c r="E145" s="23" t="s">
        <v>5</v>
      </c>
      <c r="F145" s="23" t="s">
        <v>6</v>
      </c>
      <c r="G145" s="24">
        <v>812.5</v>
      </c>
      <c r="H145" s="20">
        <f>SUM(B143:B145)</f>
        <v>670</v>
      </c>
      <c r="I145" s="21">
        <f>16.25</f>
        <v>16.25</v>
      </c>
    </row>
    <row r="146" spans="1:9" x14ac:dyDescent="0.2">
      <c r="A146" s="4">
        <v>45467</v>
      </c>
      <c r="B146" s="1">
        <v>826</v>
      </c>
      <c r="C146" s="2">
        <v>15.8</v>
      </c>
      <c r="D146" s="6">
        <v>0.38005787037400296</v>
      </c>
      <c r="E146" s="7" t="s">
        <v>5</v>
      </c>
      <c r="F146" s="7" t="s">
        <v>7</v>
      </c>
      <c r="G146" s="3">
        <v>13050.800000000001</v>
      </c>
    </row>
    <row r="147" spans="1:9" x14ac:dyDescent="0.2">
      <c r="A147" s="4">
        <v>45467</v>
      </c>
      <c r="B147" s="1">
        <v>50</v>
      </c>
      <c r="C147" s="2">
        <v>15.8</v>
      </c>
      <c r="D147" s="6">
        <v>0.43535879629780538</v>
      </c>
      <c r="E147" s="7" t="s">
        <v>5</v>
      </c>
      <c r="F147" s="7" t="s">
        <v>7</v>
      </c>
      <c r="G147" s="3">
        <v>790</v>
      </c>
    </row>
    <row r="148" spans="1:9" x14ac:dyDescent="0.2">
      <c r="A148" s="19">
        <v>45467</v>
      </c>
      <c r="B148" s="20">
        <v>100</v>
      </c>
      <c r="C148" s="21">
        <v>15.8</v>
      </c>
      <c r="D148" s="22">
        <v>0.48078703703504289</v>
      </c>
      <c r="E148" s="23" t="s">
        <v>5</v>
      </c>
      <c r="F148" s="23" t="s">
        <v>7</v>
      </c>
      <c r="G148" s="24">
        <v>1580</v>
      </c>
      <c r="H148" s="20">
        <f>SUM(B146:B148)</f>
        <v>976</v>
      </c>
      <c r="I148" s="26">
        <v>15.8</v>
      </c>
    </row>
    <row r="149" spans="1:9" x14ac:dyDescent="0.2">
      <c r="A149" s="4">
        <v>45467</v>
      </c>
      <c r="B149" s="1">
        <v>320</v>
      </c>
      <c r="C149" s="2">
        <v>15.95</v>
      </c>
      <c r="D149" s="6">
        <v>0.45487268518627388</v>
      </c>
      <c r="E149" s="7" t="s">
        <v>5</v>
      </c>
      <c r="F149" s="7" t="s">
        <v>6</v>
      </c>
      <c r="G149" s="3">
        <v>5104</v>
      </c>
    </row>
    <row r="150" spans="1:9" x14ac:dyDescent="0.2">
      <c r="A150" s="4">
        <v>45467</v>
      </c>
      <c r="B150" s="1">
        <v>58</v>
      </c>
      <c r="C150" s="2">
        <v>15.95</v>
      </c>
      <c r="D150" s="6">
        <v>0.46324074074072996</v>
      </c>
      <c r="E150" s="7" t="s">
        <v>5</v>
      </c>
      <c r="F150" s="7" t="s">
        <v>6</v>
      </c>
      <c r="G150" s="3">
        <v>925.09999999999991</v>
      </c>
    </row>
    <row r="151" spans="1:9" x14ac:dyDescent="0.2">
      <c r="A151" s="19">
        <v>45467</v>
      </c>
      <c r="B151" s="20">
        <v>315</v>
      </c>
      <c r="C151" s="21">
        <v>15.85</v>
      </c>
      <c r="D151" s="22">
        <v>0.479143518517958</v>
      </c>
      <c r="E151" s="23" t="s">
        <v>5</v>
      </c>
      <c r="F151" s="23" t="s">
        <v>6</v>
      </c>
      <c r="G151" s="24">
        <v>4992.75</v>
      </c>
      <c r="H151" s="20">
        <f>SUM(B149:B151)</f>
        <v>693</v>
      </c>
      <c r="I151" s="21">
        <f>SUMPRODUCT(B149:B151,C149:C151)/SUM(B149:B151)</f>
        <v>15.904545454545454</v>
      </c>
    </row>
    <row r="152" spans="1:9" x14ac:dyDescent="0.2">
      <c r="A152" s="4">
        <v>45468</v>
      </c>
      <c r="B152" s="1">
        <v>158</v>
      </c>
      <c r="C152" s="2">
        <v>16.100000000000001</v>
      </c>
      <c r="D152" s="6">
        <v>0.50075231481605442</v>
      </c>
      <c r="E152" s="7" t="s">
        <v>5</v>
      </c>
      <c r="F152" s="7" t="s">
        <v>7</v>
      </c>
      <c r="G152" s="3">
        <v>2543.8000000000002</v>
      </c>
    </row>
    <row r="153" spans="1:9" x14ac:dyDescent="0.2">
      <c r="A153" s="4">
        <v>45468</v>
      </c>
      <c r="B153" s="1">
        <v>27</v>
      </c>
      <c r="C153" s="2">
        <v>16.100000000000001</v>
      </c>
      <c r="D153" s="6">
        <v>0.50075231481605442</v>
      </c>
      <c r="E153" s="7" t="s">
        <v>5</v>
      </c>
      <c r="F153" s="7" t="s">
        <v>7</v>
      </c>
      <c r="G153" s="3">
        <v>434.70000000000005</v>
      </c>
    </row>
    <row r="154" spans="1:9" x14ac:dyDescent="0.2">
      <c r="A154" s="4">
        <v>45468</v>
      </c>
      <c r="B154" s="1">
        <v>10</v>
      </c>
      <c r="C154" s="2">
        <v>16.100000000000001</v>
      </c>
      <c r="D154" s="6">
        <v>0.53231481481634546</v>
      </c>
      <c r="E154" s="7" t="s">
        <v>5</v>
      </c>
      <c r="F154" s="7" t="s">
        <v>7</v>
      </c>
      <c r="G154" s="3">
        <v>161</v>
      </c>
    </row>
    <row r="155" spans="1:9" x14ac:dyDescent="0.2">
      <c r="A155" s="4">
        <v>45468</v>
      </c>
      <c r="B155" s="1">
        <v>2</v>
      </c>
      <c r="C155" s="2">
        <v>16.100000000000001</v>
      </c>
      <c r="D155" s="6">
        <v>0.54296296296524815</v>
      </c>
      <c r="E155" s="7" t="s">
        <v>5</v>
      </c>
      <c r="F155" s="7" t="s">
        <v>7</v>
      </c>
      <c r="G155" s="3">
        <v>32.200000000000003</v>
      </c>
    </row>
    <row r="156" spans="1:9" x14ac:dyDescent="0.2">
      <c r="A156" s="4">
        <v>45468</v>
      </c>
      <c r="B156" s="1">
        <v>1</v>
      </c>
      <c r="C156" s="2">
        <v>16.100000000000001</v>
      </c>
      <c r="D156" s="6">
        <v>0.54645833333051996</v>
      </c>
      <c r="E156" s="7" t="s">
        <v>5</v>
      </c>
      <c r="F156" s="7" t="s">
        <v>7</v>
      </c>
      <c r="G156" s="3">
        <v>16.100000000000001</v>
      </c>
    </row>
    <row r="157" spans="1:9" x14ac:dyDescent="0.2">
      <c r="A157" s="4">
        <v>45468</v>
      </c>
      <c r="B157" s="1">
        <v>100</v>
      </c>
      <c r="C157" s="2">
        <v>16.2</v>
      </c>
      <c r="D157" s="6">
        <v>0.61461805555882165</v>
      </c>
      <c r="E157" s="7" t="s">
        <v>5</v>
      </c>
      <c r="F157" s="7" t="s">
        <v>7</v>
      </c>
      <c r="G157" s="3">
        <v>1620</v>
      </c>
    </row>
    <row r="158" spans="1:9" x14ac:dyDescent="0.2">
      <c r="A158" s="4">
        <v>45468</v>
      </c>
      <c r="B158" s="1">
        <v>80</v>
      </c>
      <c r="C158" s="2">
        <v>16.350000000000001</v>
      </c>
      <c r="D158" s="6">
        <v>0.70504629629431292</v>
      </c>
      <c r="E158" s="7" t="s">
        <v>5</v>
      </c>
      <c r="F158" s="7" t="s">
        <v>7</v>
      </c>
      <c r="G158" s="3">
        <v>1308</v>
      </c>
    </row>
    <row r="159" spans="1:9" x14ac:dyDescent="0.2">
      <c r="A159" s="19">
        <v>45468</v>
      </c>
      <c r="B159" s="20">
        <v>570</v>
      </c>
      <c r="C159" s="21">
        <v>16.399999999999999</v>
      </c>
      <c r="D159" s="22">
        <v>0.72554398148349719</v>
      </c>
      <c r="E159" s="23" t="s">
        <v>5</v>
      </c>
      <c r="F159" s="23" t="s">
        <v>7</v>
      </c>
      <c r="G159" s="24">
        <v>9348</v>
      </c>
      <c r="H159" s="20">
        <f>SUM(B152:B159)</f>
        <v>948</v>
      </c>
      <c r="I159" s="26">
        <f>SUMPRODUCT(B152:B159,C152:C159)/SUM(B152:B159)</f>
        <v>16.312025316455696</v>
      </c>
    </row>
    <row r="160" spans="1:9" x14ac:dyDescent="0.2">
      <c r="A160" s="27">
        <v>45468</v>
      </c>
      <c r="B160" s="28">
        <v>600</v>
      </c>
      <c r="C160" s="29">
        <v>16.149999999999999</v>
      </c>
      <c r="D160" s="30">
        <v>0.58487268518365454</v>
      </c>
      <c r="E160" s="31" t="s">
        <v>5</v>
      </c>
      <c r="F160" s="31" t="s">
        <v>6</v>
      </c>
      <c r="G160" s="32">
        <v>9690</v>
      </c>
      <c r="H160" s="28">
        <f>B160</f>
        <v>600</v>
      </c>
      <c r="I160" s="29">
        <f>C160</f>
        <v>16.149999999999999</v>
      </c>
    </row>
    <row r="161" spans="1:9" x14ac:dyDescent="0.2">
      <c r="A161" s="4">
        <v>45469</v>
      </c>
      <c r="B161" s="1">
        <v>166</v>
      </c>
      <c r="C161" s="2">
        <v>16.5</v>
      </c>
      <c r="D161" s="6">
        <v>0.50693287036847323</v>
      </c>
      <c r="E161" s="7" t="s">
        <v>5</v>
      </c>
      <c r="F161" s="7" t="s">
        <v>7</v>
      </c>
      <c r="G161" s="3">
        <v>2739</v>
      </c>
    </row>
    <row r="162" spans="1:9" x14ac:dyDescent="0.2">
      <c r="A162" s="4">
        <v>45469</v>
      </c>
      <c r="B162" s="1">
        <v>431</v>
      </c>
      <c r="C162" s="2">
        <v>16.5</v>
      </c>
      <c r="D162" s="6">
        <v>0.51130787037254777</v>
      </c>
      <c r="E162" s="7" t="s">
        <v>5</v>
      </c>
      <c r="F162" s="7" t="s">
        <v>7</v>
      </c>
      <c r="G162" s="3">
        <v>7111.5</v>
      </c>
    </row>
    <row r="163" spans="1:9" x14ac:dyDescent="0.2">
      <c r="A163" s="4">
        <v>45469</v>
      </c>
      <c r="B163" s="1">
        <v>41</v>
      </c>
      <c r="C163" s="2">
        <v>16.5</v>
      </c>
      <c r="D163" s="6">
        <v>0.51473379629896954</v>
      </c>
      <c r="E163" s="7" t="s">
        <v>5</v>
      </c>
      <c r="F163" s="7" t="s">
        <v>7</v>
      </c>
      <c r="G163" s="3">
        <v>676.5</v>
      </c>
    </row>
    <row r="164" spans="1:9" x14ac:dyDescent="0.2">
      <c r="A164" s="4">
        <v>45469</v>
      </c>
      <c r="B164" s="1">
        <v>230</v>
      </c>
      <c r="C164" s="2">
        <v>16.5</v>
      </c>
      <c r="D164" s="6">
        <v>0.55010416666482342</v>
      </c>
      <c r="E164" s="7" t="s">
        <v>5</v>
      </c>
      <c r="F164" s="7" t="s">
        <v>7</v>
      </c>
      <c r="G164" s="3">
        <v>3795</v>
      </c>
    </row>
    <row r="165" spans="1:9" x14ac:dyDescent="0.2">
      <c r="A165" s="4">
        <v>45469</v>
      </c>
      <c r="B165" s="1">
        <v>11</v>
      </c>
      <c r="C165" s="2">
        <v>16.5</v>
      </c>
      <c r="D165" s="6">
        <v>0.55010416666482342</v>
      </c>
      <c r="E165" s="7" t="s">
        <v>5</v>
      </c>
      <c r="F165" s="7" t="s">
        <v>7</v>
      </c>
      <c r="G165" s="3">
        <v>181.5</v>
      </c>
    </row>
    <row r="166" spans="1:9" x14ac:dyDescent="0.2">
      <c r="A166" s="19">
        <v>45469</v>
      </c>
      <c r="B166" s="20">
        <v>55</v>
      </c>
      <c r="C166" s="21">
        <v>16.5</v>
      </c>
      <c r="D166" s="22">
        <v>0.55045138888817746</v>
      </c>
      <c r="E166" s="23" t="s">
        <v>5</v>
      </c>
      <c r="F166" s="23" t="s">
        <v>7</v>
      </c>
      <c r="G166" s="24">
        <v>907.5</v>
      </c>
      <c r="H166" s="20">
        <f>SUM(B161:B166)</f>
        <v>934</v>
      </c>
      <c r="I166" s="21">
        <v>16.5</v>
      </c>
    </row>
    <row r="167" spans="1:9" x14ac:dyDescent="0.2">
      <c r="A167" s="27">
        <v>45469</v>
      </c>
      <c r="B167" s="28">
        <v>628</v>
      </c>
      <c r="C167" s="29">
        <v>16.3</v>
      </c>
      <c r="D167" s="30">
        <v>0.56827546295971842</v>
      </c>
      <c r="E167" s="31" t="s">
        <v>5</v>
      </c>
      <c r="F167" s="31" t="s">
        <v>6</v>
      </c>
      <c r="G167" s="32">
        <v>10236.4</v>
      </c>
      <c r="H167" s="28">
        <f>B167</f>
        <v>628</v>
      </c>
      <c r="I167" s="29">
        <v>16.3</v>
      </c>
    </row>
    <row r="168" spans="1:9" x14ac:dyDescent="0.2">
      <c r="A168" s="4">
        <v>45470</v>
      </c>
      <c r="B168" s="1">
        <v>310</v>
      </c>
      <c r="C168" s="2">
        <v>16.350000000000001</v>
      </c>
      <c r="D168" s="6">
        <v>0.56247685185371665</v>
      </c>
      <c r="E168" s="7" t="s">
        <v>5</v>
      </c>
      <c r="F168" s="7" t="s">
        <v>6</v>
      </c>
      <c r="G168" s="3">
        <v>5068.5</v>
      </c>
    </row>
    <row r="169" spans="1:9" x14ac:dyDescent="0.2">
      <c r="A169" s="19">
        <v>45470</v>
      </c>
      <c r="B169" s="20">
        <v>283</v>
      </c>
      <c r="C169" s="21">
        <v>16.45</v>
      </c>
      <c r="D169" s="22">
        <v>0.64409722221898846</v>
      </c>
      <c r="E169" s="23" t="s">
        <v>5</v>
      </c>
      <c r="F169" s="23" t="s">
        <v>6</v>
      </c>
      <c r="G169" s="24">
        <v>4655.3499999999995</v>
      </c>
      <c r="H169" s="20">
        <f>B168+B169</f>
        <v>593</v>
      </c>
      <c r="I169" s="26">
        <f>SUMPRODUCT(B168:B169,C168:C169)/SUM(B168:B169)</f>
        <v>16.397723440134904</v>
      </c>
    </row>
    <row r="170" spans="1:9" x14ac:dyDescent="0.2">
      <c r="A170" s="4">
        <v>45470</v>
      </c>
      <c r="B170" s="1">
        <v>170</v>
      </c>
      <c r="C170" s="2">
        <v>16.350000000000001</v>
      </c>
      <c r="D170" s="6">
        <v>0.518275462964084</v>
      </c>
      <c r="E170" s="7" t="s">
        <v>5</v>
      </c>
      <c r="F170" s="7" t="s">
        <v>7</v>
      </c>
      <c r="G170" s="3">
        <v>2779.5000000000005</v>
      </c>
    </row>
    <row r="171" spans="1:9" x14ac:dyDescent="0.2">
      <c r="A171" s="4">
        <v>45470</v>
      </c>
      <c r="B171" s="1">
        <v>100</v>
      </c>
      <c r="C171" s="2">
        <v>16.45</v>
      </c>
      <c r="D171" s="6">
        <v>0.67563657407299615</v>
      </c>
      <c r="E171" s="7" t="s">
        <v>5</v>
      </c>
      <c r="F171" s="7" t="s">
        <v>7</v>
      </c>
      <c r="G171" s="3">
        <v>1645</v>
      </c>
    </row>
    <row r="172" spans="1:9" x14ac:dyDescent="0.2">
      <c r="A172" s="19">
        <v>45470</v>
      </c>
      <c r="B172" s="20">
        <v>250</v>
      </c>
      <c r="C172" s="21">
        <v>16.45</v>
      </c>
      <c r="D172" s="22">
        <v>0.72871527777897427</v>
      </c>
      <c r="E172" s="23" t="s">
        <v>5</v>
      </c>
      <c r="F172" s="23" t="s">
        <v>7</v>
      </c>
      <c r="G172" s="24">
        <v>4112.5</v>
      </c>
      <c r="H172" s="20">
        <f>B170+B171+B172</f>
        <v>520</v>
      </c>
      <c r="I172" s="21">
        <f>SUMPRODUCT(B170:B172,C170:C172)/SUM(B170:B172)</f>
        <v>16.417307692307691</v>
      </c>
    </row>
    <row r="173" spans="1:9" x14ac:dyDescent="0.2">
      <c r="A173" s="4">
        <v>45471</v>
      </c>
      <c r="B173" s="1">
        <v>500</v>
      </c>
      <c r="C173" s="2">
        <v>16.75</v>
      </c>
      <c r="D173" s="6">
        <v>0.69690972222451819</v>
      </c>
      <c r="E173" s="7" t="s">
        <v>5</v>
      </c>
      <c r="F173" s="7" t="s">
        <v>6</v>
      </c>
      <c r="G173" s="3">
        <v>8375</v>
      </c>
    </row>
    <row r="174" spans="1:9" x14ac:dyDescent="0.2">
      <c r="A174" s="19">
        <v>45471</v>
      </c>
      <c r="B174" s="20">
        <v>63</v>
      </c>
      <c r="C174" s="21">
        <v>16.75</v>
      </c>
      <c r="D174" s="22">
        <v>0.729143518517958</v>
      </c>
      <c r="E174" s="23" t="s">
        <v>5</v>
      </c>
      <c r="F174" s="23" t="s">
        <v>6</v>
      </c>
      <c r="G174" s="24">
        <v>1055.25</v>
      </c>
      <c r="H174" s="20">
        <f>B173+B174</f>
        <v>563</v>
      </c>
      <c r="I174" s="26">
        <f>16.75</f>
        <v>16.75</v>
      </c>
    </row>
    <row r="175" spans="1:9" x14ac:dyDescent="0.2">
      <c r="A175" s="5"/>
      <c r="B175" s="1"/>
      <c r="C175" s="2"/>
      <c r="D175" s="7"/>
      <c r="E175" s="7"/>
      <c r="F175" s="7"/>
      <c r="G175" s="3"/>
    </row>
    <row r="176" spans="1:9" ht="13.5" thickBot="1" x14ac:dyDescent="0.25">
      <c r="A176" s="5"/>
      <c r="B176" s="1"/>
      <c r="C176" s="2"/>
      <c r="G176" s="3"/>
    </row>
    <row r="177" spans="1:9" ht="13.5" thickTop="1" x14ac:dyDescent="0.2">
      <c r="A177" s="8" t="s">
        <v>8</v>
      </c>
      <c r="B177" s="9">
        <v>38926</v>
      </c>
      <c r="C177" s="10">
        <v>17.052552278682629</v>
      </c>
      <c r="D177" s="11"/>
      <c r="E177" s="11"/>
      <c r="F177" s="11"/>
      <c r="G177" s="12">
        <v>663787.65</v>
      </c>
      <c r="H177" s="11"/>
      <c r="I177" s="11"/>
    </row>
    <row r="178" spans="1:9" x14ac:dyDescent="0.2">
      <c r="A178" s="13"/>
      <c r="B178" s="14" t="s">
        <v>9</v>
      </c>
      <c r="C178" s="14" t="s">
        <v>10</v>
      </c>
      <c r="D178" s="13"/>
      <c r="E178" s="13"/>
      <c r="F178" s="13"/>
      <c r="G178" s="14" t="s">
        <v>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</vt:lpstr>
    </vt:vector>
  </TitlesOfParts>
  <Company>ODDO BHF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EHINGER Jan</dc:creator>
  <cp:lastModifiedBy>EHINGER Jan</cp:lastModifiedBy>
  <dcterms:created xsi:type="dcterms:W3CDTF">2024-06-28T17:08:14Z</dcterms:created>
  <dcterms:modified xsi:type="dcterms:W3CDTF">2024-06-28T17:11:17Z</dcterms:modified>
</cp:coreProperties>
</file>